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DT-Tomislav\Desktop\Financijski plan\Financijski Plan\2025\Rebalans 1\"/>
    </mc:Choice>
  </mc:AlternateContent>
  <bookViews>
    <workbookView xWindow="0" yWindow="0" windowWidth="28800" windowHeight="11700" tabRatio="697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POSEBNI DIO" sheetId="7" r:id="rId5"/>
    <sheet name="List2" sheetId="2" r:id="rId6"/>
  </sheets>
  <definedNames>
    <definedName name="_xlnm._FilterDatabase" localSheetId="4" hidden="1">'POSEBNI DIO'!$A$6:$F$97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7" l="1"/>
  <c r="G11" i="10" l="1"/>
  <c r="F83" i="7"/>
  <c r="D11" i="3" l="1"/>
  <c r="D10" i="3"/>
  <c r="E23" i="3"/>
  <c r="E22" i="3" s="1"/>
  <c r="D23" i="3"/>
  <c r="D22" i="3" s="1"/>
  <c r="B25" i="8"/>
  <c r="B24" i="8" s="1"/>
  <c r="B7" i="8" l="1"/>
  <c r="B6" i="8" s="1"/>
  <c r="C7" i="8"/>
  <c r="C6" i="8" s="1"/>
  <c r="F74" i="7"/>
  <c r="F49" i="7"/>
  <c r="F6" i="7"/>
  <c r="F11" i="7"/>
  <c r="E11" i="3" l="1"/>
  <c r="E10" i="3" s="1"/>
  <c r="C25" i="8" l="1"/>
  <c r="C24" i="8" s="1"/>
  <c r="E83" i="7"/>
  <c r="E74" i="7"/>
  <c r="E49" i="7"/>
  <c r="E33" i="7" s="1"/>
  <c r="E11" i="7"/>
  <c r="E6" i="7" l="1"/>
  <c r="F34" i="10" l="1"/>
  <c r="F37" i="10" s="1"/>
  <c r="G34" i="10" s="1"/>
  <c r="G37" i="10" s="1"/>
  <c r="G21" i="10"/>
  <c r="F21" i="10"/>
  <c r="G22" i="10" l="1"/>
  <c r="G28" i="10" s="1"/>
  <c r="G29" i="10" s="1"/>
  <c r="F22" i="10"/>
  <c r="F28" i="10" s="1"/>
  <c r="F29" i="10" s="1"/>
</calcChain>
</file>

<file path=xl/sharedStrings.xml><?xml version="1.0" encoding="utf-8"?>
<sst xmlns="http://schemas.openxmlformats.org/spreadsheetml/2006/main" count="235" uniqueCount="113">
  <si>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</si>
  <si>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</si>
  <si>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</si>
  <si>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</si>
  <si>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</si>
  <si>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</si>
  <si>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</si>
  <si>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</si>
  <si>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</si>
  <si>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</si>
  <si>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</si>
  <si>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</si>
  <si>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</si>
  <si>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</si>
  <si>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</si>
  <si>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</si>
  <si>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</si>
  <si>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</si>
  <si>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</si>
  <si>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</si>
  <si>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</si>
  <si>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</si>
  <si>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</si>
  <si>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</si>
  <si>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</si>
  <si>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</si>
  <si>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</si>
  <si>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</si>
  <si>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</si>
  <si>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</si>
  <si>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</si>
  <si>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</si>
  <si>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</si>
  <si>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</si>
  <si>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</si>
  <si>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</si>
  <si>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</si>
  <si>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</si>
  <si>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</si>
  <si>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</si>
  <si>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</si>
  <si>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</si>
  <si>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</si>
  <si>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</si>
  <si>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</si>
  <si>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</si>
  <si>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</si>
  <si>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</si>
  <si>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</si>
  <si>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</si>
  <si>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</si>
  <si>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</si>
  <si>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Prihodi od upravnih i administrativnih pristojbi</t>
  </si>
  <si>
    <t>Prihodi od prodaje proizvoda i robe te pruženih usluga i prihoda od donacije</t>
  </si>
  <si>
    <t>Financijski rashodi</t>
  </si>
  <si>
    <t>Naknade građanima</t>
  </si>
  <si>
    <t>12 Opći prihodi osnovne škole</t>
  </si>
  <si>
    <t>31 Vlastiti prihodi</t>
  </si>
  <si>
    <t>61 Tekuće donacije</t>
  </si>
  <si>
    <r>
      <t xml:space="preserve">6 </t>
    </r>
    <r>
      <rPr>
        <b/>
        <i/>
        <sz val="10"/>
        <rFont val="Arial"/>
        <family val="2"/>
        <charset val="238"/>
      </rPr>
      <t>Donacije</t>
    </r>
  </si>
  <si>
    <t>09 Obrazovanje</t>
  </si>
  <si>
    <t>0912 Osnovno obrazovanje</t>
  </si>
  <si>
    <t>096 Dodatne usluge u obrazovanju</t>
  </si>
  <si>
    <t>PROGRAM JAVNIH POTREBA U ŠKOLSTVU</t>
  </si>
  <si>
    <t>A100007</t>
  </si>
  <si>
    <t>ŠKOLSKA NATJECANJA I SMOTRE</t>
  </si>
  <si>
    <t>1.1.</t>
  </si>
  <si>
    <t>Opći prihodi i primici</t>
  </si>
  <si>
    <t>A100010</t>
  </si>
  <si>
    <t>ŠKOLSKA KUHINJA</t>
  </si>
  <si>
    <t>4.3.1.</t>
  </si>
  <si>
    <t>Prihod za posebne namjene-pk</t>
  </si>
  <si>
    <t>5.2.14.</t>
  </si>
  <si>
    <t>Pomoći agencija za plaćanja u poljoprivredi</t>
  </si>
  <si>
    <t>5.2.2.</t>
  </si>
  <si>
    <t>Pomoći-Pk</t>
  </si>
  <si>
    <t>5.2.5.</t>
  </si>
  <si>
    <t>Pomoći-ministarstvo znanosti i obrazovanja</t>
  </si>
  <si>
    <t>5.2.9.</t>
  </si>
  <si>
    <t xml:space="preserve">Pomoći-ministarstvo za demografiju, obitelj, mlade i socijalnu </t>
  </si>
  <si>
    <t>5.7.1.</t>
  </si>
  <si>
    <t>Pomoći iz gradskihi i općinskih proračuna</t>
  </si>
  <si>
    <t>A100014</t>
  </si>
  <si>
    <t>REDOVNI PROGRAM OŠ</t>
  </si>
  <si>
    <t>1.2.</t>
  </si>
  <si>
    <t>Opći prihodi Osnovne škole</t>
  </si>
  <si>
    <t>3.1.1.</t>
  </si>
  <si>
    <t>Vlastiti prihodi-pk</t>
  </si>
  <si>
    <t>Pomoći-pk</t>
  </si>
  <si>
    <t>5.2.3.</t>
  </si>
  <si>
    <t>Pomoći EU-pk</t>
  </si>
  <si>
    <t>6.1.1.</t>
  </si>
  <si>
    <t>Tekuće donacije-pk</t>
  </si>
  <si>
    <t>A100022</t>
  </si>
  <si>
    <t>PROJEKTI I MEĐUNARODNA SURADNJA</t>
  </si>
  <si>
    <t>T100004</t>
  </si>
  <si>
    <t>OSIGURANJE POMOĆNIKA U NASTAVI UČENICIMA S TEŠKOĆAMA</t>
  </si>
  <si>
    <t>K100002</t>
  </si>
  <si>
    <t>ULAGANJA U OBJEKTE ŠKOLSTAVA</t>
  </si>
  <si>
    <t>Pomoći Ministarstvo znanosti i obrazovanja</t>
  </si>
  <si>
    <t>9 Vlastiti izvori</t>
  </si>
  <si>
    <t>92 Rezultat poslovanja</t>
  </si>
  <si>
    <t>Plan za 2025.</t>
  </si>
  <si>
    <t>Tekuće donacije</t>
  </si>
  <si>
    <t>Rashodi za dodatna ulaganja u nefinancijsku imovimu</t>
  </si>
  <si>
    <t>Plan 2024.</t>
  </si>
  <si>
    <t>Ostali rashodi</t>
  </si>
  <si>
    <t>Rashodi za dodatna ulaganja u nef. Imovini</t>
  </si>
  <si>
    <t>Višak</t>
  </si>
  <si>
    <t>FINANCIJSKI PLAN  PRORAČUNSKOG KORISNIKA OŠ DAVORINA TRSTENJAKA HRVATSKA KOSTAJNICA  
ZA 2025. GODINU</t>
  </si>
  <si>
    <t>Novi plan za 2025.</t>
  </si>
  <si>
    <t>Plan 2025.</t>
  </si>
  <si>
    <t>Novi plan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</si>
</sst>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1" xfId="0" quotePrefix="1" applyNumberFormat="1" applyFont="1" applyFill="1" applyBorder="1" applyAlignment="1">
      <alignment horizontal="right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3" borderId="1" xfId="0" quotePrefix="1" applyNumberFormat="1" applyFont="1" applyFill="1" applyBorder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0" fillId="0" borderId="3" xfId="0" applyBorder="1"/>
    <xf numFmtId="3" fontId="3" fillId="2" borderId="0" xfId="0" applyNumberFormat="1" applyFont="1" applyFill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3" fontId="0" fillId="0" borderId="0" xfId="0" applyNumberFormat="1"/>
    <xf numFmtId="0" fontId="1" fillId="0" borderId="0" xfId="0" applyFont="1"/>
    <xf numFmtId="0" fontId="7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8" fillId="3" borderId="3" xfId="0" quotePrefix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14" fontId="3" fillId="3" borderId="2" xfId="0" applyNumberFormat="1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 vertical="center" wrapText="1"/>
    </xf>
    <xf numFmtId="3" fontId="6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" fontId="6" fillId="6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1" fillId="5" borderId="3" xfId="0" applyNumberFormat="1" applyFont="1" applyFill="1" applyBorder="1"/>
    <xf numFmtId="4" fontId="3" fillId="3" borderId="3" xfId="0" applyNumberFormat="1" applyFont="1" applyFill="1" applyBorder="1" applyAlignment="1">
      <alignment horizontal="right"/>
    </xf>
    <xf numFmtId="4" fontId="7" fillId="3" borderId="3" xfId="0" applyNumberFormat="1" applyFont="1" applyFill="1" applyBorder="1" applyAlignment="1">
      <alignment horizontal="right"/>
    </xf>
    <xf numFmtId="4" fontId="6" fillId="5" borderId="3" xfId="0" applyNumberFormat="1" applyFont="1" applyFill="1" applyBorder="1" applyAlignment="1">
      <alignment horizontal="right"/>
    </xf>
    <xf numFmtId="4" fontId="0" fillId="3" borderId="3" xfId="0" applyNumberFormat="1" applyFill="1" applyBorder="1"/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2" fillId="0" borderId="0" xfId="0" applyNumberFormat="1" applyFont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1" fillId="0" borderId="3" xfId="0" applyNumberFormat="1" applyFont="1" applyBorder="1"/>
    <xf numFmtId="4" fontId="0" fillId="0" borderId="0" xfId="0" applyNumberFormat="1"/>
    <xf numFmtId="4" fontId="6" fillId="0" borderId="3" xfId="0" applyNumberFormat="1" applyFont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9" fillId="3" borderId="1" xfId="0" applyNumberFormat="1" applyFont="1" applyFill="1" applyBorder="1" applyAlignment="1">
      <alignment horizontal="left" vertical="center"/>
    </xf>
    <xf numFmtId="4" fontId="7" fillId="3" borderId="2" xfId="0" applyNumberFormat="1" applyFont="1" applyFill="1" applyBorder="1" applyAlignment="1">
      <alignment vertical="center"/>
    </xf>
    <xf numFmtId="4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/>
    <xf numFmtId="4" fontId="6" fillId="0" borderId="1" xfId="0" quotePrefix="1" applyNumberFormat="1" applyFont="1" applyBorder="1" applyAlignment="1">
      <alignment horizontal="left" wrapText="1"/>
    </xf>
    <xf numFmtId="4" fontId="6" fillId="0" borderId="2" xfId="0" quotePrefix="1" applyNumberFormat="1" applyFont="1" applyBorder="1" applyAlignment="1">
      <alignment horizontal="left" wrapText="1"/>
    </xf>
    <xf numFmtId="4" fontId="6" fillId="0" borderId="2" xfId="0" quotePrefix="1" applyNumberFormat="1" applyFont="1" applyBorder="1" applyAlignment="1">
      <alignment horizontal="center" wrapText="1"/>
    </xf>
    <xf numFmtId="4" fontId="6" fillId="0" borderId="2" xfId="0" quotePrefix="1" applyNumberFormat="1" applyFont="1" applyBorder="1" applyAlignment="1">
      <alignment horizontal="left"/>
    </xf>
    <xf numFmtId="4" fontId="6" fillId="2" borderId="3" xfId="0" applyNumberFormat="1" applyFont="1" applyFill="1" applyBorder="1" applyAlignment="1">
      <alignment horizontal="center" vertical="center" wrapText="1"/>
    </xf>
    <xf numFmtId="4" fontId="2" fillId="0" borderId="0" xfId="0" quotePrefix="1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3" borderId="1" xfId="0" quotePrefix="1" applyNumberFormat="1" applyFont="1" applyFill="1" applyBorder="1" applyAlignment="1">
      <alignment horizontal="right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4" fontId="9" fillId="3" borderId="1" xfId="0" quotePrefix="1" applyNumberFormat="1" applyFont="1" applyFill="1" applyBorder="1" applyAlignment="1">
      <alignment horizontal="left" vertical="center" wrapText="1"/>
    </xf>
    <xf numFmtId="4" fontId="7" fillId="3" borderId="2" xfId="0" applyNumberFormat="1" applyFont="1" applyFill="1" applyBorder="1" applyAlignment="1">
      <alignment vertical="center" wrapText="1"/>
    </xf>
    <xf numFmtId="4" fontId="5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wrapText="1"/>
    </xf>
    <xf numFmtId="4" fontId="9" fillId="4" borderId="1" xfId="0" applyNumberFormat="1" applyFont="1" applyFill="1" applyBorder="1" applyAlignment="1">
      <alignment horizontal="left" vertical="center" wrapText="1"/>
    </xf>
    <xf numFmtId="4" fontId="9" fillId="4" borderId="2" xfId="0" applyNumberFormat="1" applyFont="1" applyFill="1" applyBorder="1" applyAlignment="1">
      <alignment horizontal="left" vertical="center" wrapText="1"/>
    </xf>
    <xf numFmtId="4" fontId="9" fillId="4" borderId="4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4" fontId="9" fillId="0" borderId="1" xfId="0" quotePrefix="1" applyNumberFormat="1" applyFont="1" applyBorder="1" applyAlignment="1">
      <alignment horizontal="left" vertical="center"/>
    </xf>
    <xf numFmtId="4" fontId="7" fillId="0" borderId="2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4" fontId="9" fillId="3" borderId="1" xfId="0" applyNumberFormat="1" applyFont="1" applyFill="1" applyBorder="1" applyAlignment="1">
      <alignment horizontal="left" vertical="center" wrapText="1"/>
    </xf>
    <xf numFmtId="4" fontId="7" fillId="3" borderId="2" xfId="0" applyNumberFormat="1" applyFont="1" applyFill="1" applyBorder="1" applyAlignment="1">
      <alignment vertical="center"/>
    </xf>
    <xf numFmtId="4" fontId="9" fillId="0" borderId="1" xfId="0" applyNumberFormat="1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vertical="center" wrapText="1"/>
    </xf>
    <xf numFmtId="4" fontId="9" fillId="0" borderId="1" xfId="0" quotePrefix="1" applyNumberFormat="1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5" borderId="1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16" fontId="15" fillId="3" borderId="1" xfId="0" applyNumberFormat="1" applyFont="1" applyFill="1" applyBorder="1" applyAlignment="1">
      <alignment horizontal="left" vertical="center" wrapText="1"/>
    </xf>
    <xf numFmtId="16" fontId="15" fillId="3" borderId="2" xfId="0" applyNumberFormat="1" applyFont="1" applyFill="1" applyBorder="1" applyAlignment="1">
      <alignment horizontal="left" vertical="center" wrapText="1"/>
    </xf>
    <xf numFmtId="16" fontId="15" fillId="3" borderId="4" xfId="0" applyNumberFormat="1" applyFont="1" applyFill="1" applyBorder="1" applyAlignment="1">
      <alignment horizontal="left" vertical="center" wrapText="1"/>
    </xf>
    <xf numFmtId="14" fontId="15" fillId="3" borderId="1" xfId="0" applyNumberFormat="1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left" vertical="center" wrapText="1" indent="1"/>
    </xf>
    <xf numFmtId="0" fontId="0" fillId="3" borderId="2" xfId="0" applyFill="1" applyBorder="1" applyAlignment="1">
      <alignment horizontal="left" vertical="center" wrapText="1" indent="1"/>
    </xf>
    <xf numFmtId="0" fontId="0" fillId="3" borderId="4" xfId="0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left" vertical="center" wrapText="1" indent="1"/>
    </xf>
    <xf numFmtId="0" fontId="21" fillId="3" borderId="2" xfId="0" applyFont="1" applyFill="1" applyBorder="1" applyAlignment="1">
      <alignment horizontal="left" vertical="center" wrapText="1" indent="1"/>
    </xf>
    <xf numFmtId="0" fontId="21" fillId="3" borderId="4" xfId="0" applyFont="1" applyFill="1" applyBorder="1" applyAlignment="1">
      <alignment horizontal="left" vertical="center" wrapText="1" inden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13" workbookViewId="0">
      <selection activeCell="I11" sqref="I11"/>
    </sheetView>
  </sheetViews>
  <sheetFormatPr defaultRowHeight="15" x14ac:dyDescent="0.25"/>
  <cols>
    <col min="5" max="7" width="25.28515625" customWidth="1"/>
  </cols>
  <sheetData>
    <row r="1" spans="1:7" ht="42" customHeight="1" x14ac:dyDescent="0.25">
      <c r="A1" s="124" t="s">
        <v>109</v>
      </c>
      <c r="B1" s="124"/>
      <c r="C1" s="124"/>
      <c r="D1" s="124"/>
      <c r="E1" s="124"/>
      <c r="F1" s="124"/>
      <c r="G1" s="124"/>
    </row>
    <row r="2" spans="1:7" ht="18" x14ac:dyDescent="0.25">
      <c r="A2" s="4"/>
      <c r="B2" s="4"/>
      <c r="C2" s="4"/>
      <c r="D2" s="4"/>
      <c r="E2" s="4"/>
      <c r="F2" s="4"/>
      <c r="G2" s="4"/>
    </row>
    <row r="3" spans="1:7" ht="15.75" x14ac:dyDescent="0.25">
      <c r="A3" s="124" t="s">
        <v>15</v>
      </c>
      <c r="B3" s="124"/>
      <c r="C3" s="124"/>
      <c r="D3" s="124"/>
      <c r="E3" s="124"/>
      <c r="F3" s="124"/>
      <c r="G3" s="124"/>
    </row>
    <row r="4" spans="1:7" ht="18" x14ac:dyDescent="0.25">
      <c r="A4" s="4"/>
      <c r="B4" s="4"/>
      <c r="C4" s="4"/>
      <c r="D4" s="4"/>
      <c r="E4" s="4"/>
      <c r="F4" s="4"/>
      <c r="G4" s="4"/>
    </row>
    <row r="5" spans="1:7" ht="15.75" x14ac:dyDescent="0.25">
      <c r="A5" s="124" t="s">
        <v>19</v>
      </c>
      <c r="B5" s="125"/>
      <c r="C5" s="125"/>
      <c r="D5" s="125"/>
      <c r="E5" s="125"/>
      <c r="F5" s="125"/>
      <c r="G5" s="125"/>
    </row>
    <row r="6" spans="1:7" ht="18" x14ac:dyDescent="0.25">
      <c r="A6" s="1"/>
      <c r="B6" s="2"/>
      <c r="C6" s="2"/>
      <c r="D6" s="2"/>
      <c r="E6" s="6"/>
      <c r="F6" s="7"/>
      <c r="G6" s="7"/>
    </row>
    <row r="7" spans="1:7" x14ac:dyDescent="0.25">
      <c r="A7" s="19"/>
      <c r="B7" s="20"/>
      <c r="C7" s="20"/>
      <c r="D7" s="21"/>
      <c r="E7" s="22"/>
      <c r="F7" s="3" t="s">
        <v>111</v>
      </c>
      <c r="G7" s="3" t="s">
        <v>112</v>
      </c>
    </row>
    <row r="8" spans="1:7" x14ac:dyDescent="0.25">
      <c r="A8" s="126" t="s">
        <v>0</v>
      </c>
      <c r="B8" s="105"/>
      <c r="C8" s="105"/>
      <c r="D8" s="105"/>
      <c r="E8" s="127"/>
      <c r="F8" s="86">
        <v>1672973.64</v>
      </c>
      <c r="G8" s="86">
        <v>1682091.55</v>
      </c>
    </row>
    <row r="9" spans="1:7" x14ac:dyDescent="0.25">
      <c r="A9" s="128" t="s">
        <v>25</v>
      </c>
      <c r="B9" s="129"/>
      <c r="C9" s="129"/>
      <c r="D9" s="129"/>
      <c r="E9" s="123"/>
      <c r="F9" s="87">
        <v>1672973.64</v>
      </c>
      <c r="G9" s="87">
        <v>1682091.55</v>
      </c>
    </row>
    <row r="10" spans="1:7" x14ac:dyDescent="0.25">
      <c r="A10" s="122" t="s">
        <v>26</v>
      </c>
      <c r="B10" s="123"/>
      <c r="C10" s="123"/>
      <c r="D10" s="123"/>
      <c r="E10" s="123"/>
      <c r="F10" s="87">
        <v>0</v>
      </c>
      <c r="G10" s="87">
        <v>0</v>
      </c>
    </row>
    <row r="11" spans="1:7" x14ac:dyDescent="0.25">
      <c r="A11" s="88" t="s">
        <v>1</v>
      </c>
      <c r="B11" s="89"/>
      <c r="C11" s="89"/>
      <c r="D11" s="89"/>
      <c r="E11" s="89"/>
      <c r="F11" s="86">
        <v>1673173.64</v>
      </c>
      <c r="G11" s="86">
        <f>G12+G13</f>
        <v>1682291.55</v>
      </c>
    </row>
    <row r="12" spans="1:7" x14ac:dyDescent="0.25">
      <c r="A12" s="130" t="s">
        <v>27</v>
      </c>
      <c r="B12" s="129"/>
      <c r="C12" s="129"/>
      <c r="D12" s="129"/>
      <c r="E12" s="129"/>
      <c r="F12" s="87">
        <v>1633337.64</v>
      </c>
      <c r="G12" s="87">
        <v>1635105.55</v>
      </c>
    </row>
    <row r="13" spans="1:7" x14ac:dyDescent="0.25">
      <c r="A13" s="122" t="s">
        <v>28</v>
      </c>
      <c r="B13" s="123"/>
      <c r="C13" s="123"/>
      <c r="D13" s="123"/>
      <c r="E13" s="123"/>
      <c r="F13" s="87">
        <v>39836</v>
      </c>
      <c r="G13" s="87">
        <v>47186</v>
      </c>
    </row>
    <row r="14" spans="1:7" x14ac:dyDescent="0.25">
      <c r="A14" s="104" t="s">
        <v>43</v>
      </c>
      <c r="B14" s="105"/>
      <c r="C14" s="105"/>
      <c r="D14" s="105"/>
      <c r="E14" s="105"/>
      <c r="F14" s="86">
        <v>200</v>
      </c>
      <c r="G14" s="86">
        <v>200</v>
      </c>
    </row>
    <row r="15" spans="1:7" ht="18" x14ac:dyDescent="0.25">
      <c r="A15" s="80"/>
      <c r="B15" s="90"/>
      <c r="C15" s="90"/>
      <c r="D15" s="90"/>
      <c r="E15" s="90"/>
      <c r="F15" s="90"/>
      <c r="G15" s="91"/>
    </row>
    <row r="16" spans="1:7" ht="15.75" x14ac:dyDescent="0.25">
      <c r="A16" s="106" t="s">
        <v>20</v>
      </c>
      <c r="B16" s="107"/>
      <c r="C16" s="107"/>
      <c r="D16" s="107"/>
      <c r="E16" s="107"/>
      <c r="F16" s="107"/>
      <c r="G16" s="107"/>
    </row>
    <row r="17" spans="1:7" ht="18" x14ac:dyDescent="0.25">
      <c r="A17" s="80"/>
      <c r="B17" s="90"/>
      <c r="C17" s="90"/>
      <c r="D17" s="90"/>
      <c r="E17" s="90"/>
      <c r="F17" s="90"/>
      <c r="G17" s="91"/>
    </row>
    <row r="18" spans="1:7" x14ac:dyDescent="0.25">
      <c r="A18" s="92"/>
      <c r="B18" s="93"/>
      <c r="C18" s="93"/>
      <c r="D18" s="94"/>
      <c r="E18" s="95"/>
      <c r="F18" s="96" t="s">
        <v>111</v>
      </c>
      <c r="G18" s="96" t="s">
        <v>112</v>
      </c>
    </row>
    <row r="19" spans="1:7" x14ac:dyDescent="0.25">
      <c r="A19" s="122" t="s">
        <v>29</v>
      </c>
      <c r="B19" s="123"/>
      <c r="C19" s="123"/>
      <c r="D19" s="123"/>
      <c r="E19" s="123"/>
      <c r="F19" s="87">
        <v>0</v>
      </c>
      <c r="G19" s="87">
        <v>0</v>
      </c>
    </row>
    <row r="20" spans="1:7" x14ac:dyDescent="0.25">
      <c r="A20" s="122" t="s">
        <v>30</v>
      </c>
      <c r="B20" s="123"/>
      <c r="C20" s="123"/>
      <c r="D20" s="123"/>
      <c r="E20" s="123"/>
      <c r="F20" s="87">
        <v>0</v>
      </c>
      <c r="G20" s="87">
        <v>0</v>
      </c>
    </row>
    <row r="21" spans="1:7" x14ac:dyDescent="0.25">
      <c r="A21" s="104" t="s">
        <v>2</v>
      </c>
      <c r="B21" s="105"/>
      <c r="C21" s="105"/>
      <c r="D21" s="105"/>
      <c r="E21" s="105"/>
      <c r="F21" s="86">
        <f t="shared" ref="F21:G21" si="0">F19-F20</f>
        <v>0</v>
      </c>
      <c r="G21" s="86">
        <f t="shared" si="0"/>
        <v>0</v>
      </c>
    </row>
    <row r="22" spans="1:7" x14ac:dyDescent="0.25">
      <c r="A22" s="104" t="s">
        <v>44</v>
      </c>
      <c r="B22" s="105"/>
      <c r="C22" s="105"/>
      <c r="D22" s="105"/>
      <c r="E22" s="105"/>
      <c r="F22" s="86">
        <f t="shared" ref="F22:G22" si="1">F14+F21</f>
        <v>200</v>
      </c>
      <c r="G22" s="86">
        <f t="shared" si="1"/>
        <v>200</v>
      </c>
    </row>
    <row r="23" spans="1:7" ht="18" x14ac:dyDescent="0.25">
      <c r="A23" s="97"/>
      <c r="B23" s="90"/>
      <c r="C23" s="90"/>
      <c r="D23" s="90"/>
      <c r="E23" s="90"/>
      <c r="F23" s="90"/>
      <c r="G23" s="91"/>
    </row>
    <row r="24" spans="1:7" ht="15.75" x14ac:dyDescent="0.25">
      <c r="A24" s="106" t="s">
        <v>45</v>
      </c>
      <c r="B24" s="107"/>
      <c r="C24" s="107"/>
      <c r="D24" s="107"/>
      <c r="E24" s="107"/>
      <c r="F24" s="107"/>
      <c r="G24" s="107"/>
    </row>
    <row r="25" spans="1:7" ht="15.75" x14ac:dyDescent="0.25">
      <c r="A25" s="98"/>
      <c r="B25" s="99"/>
      <c r="C25" s="99"/>
      <c r="D25" s="99"/>
      <c r="E25" s="99"/>
      <c r="F25" s="99"/>
      <c r="G25" s="99"/>
    </row>
    <row r="26" spans="1:7" x14ac:dyDescent="0.25">
      <c r="A26" s="92"/>
      <c r="B26" s="93"/>
      <c r="C26" s="93"/>
      <c r="D26" s="94"/>
      <c r="E26" s="95"/>
      <c r="F26" s="96" t="s">
        <v>111</v>
      </c>
      <c r="G26" s="96" t="s">
        <v>112</v>
      </c>
    </row>
    <row r="27" spans="1:7" ht="15" customHeight="1" x14ac:dyDescent="0.25">
      <c r="A27" s="108" t="s">
        <v>46</v>
      </c>
      <c r="B27" s="109"/>
      <c r="C27" s="109"/>
      <c r="D27" s="109"/>
      <c r="E27" s="110"/>
      <c r="F27" s="100">
        <v>0</v>
      </c>
      <c r="G27" s="100">
        <v>0</v>
      </c>
    </row>
    <row r="28" spans="1:7" ht="15" customHeight="1" x14ac:dyDescent="0.25">
      <c r="A28" s="104" t="s">
        <v>47</v>
      </c>
      <c r="B28" s="105"/>
      <c r="C28" s="105"/>
      <c r="D28" s="105"/>
      <c r="E28" s="105"/>
      <c r="F28" s="101">
        <f t="shared" ref="F28:G28" si="2">F22+F27</f>
        <v>200</v>
      </c>
      <c r="G28" s="101">
        <f t="shared" si="2"/>
        <v>200</v>
      </c>
    </row>
    <row r="29" spans="1:7" ht="45" customHeight="1" x14ac:dyDescent="0.25">
      <c r="A29" s="111" t="s">
        <v>48</v>
      </c>
      <c r="B29" s="112"/>
      <c r="C29" s="112"/>
      <c r="D29" s="112"/>
      <c r="E29" s="113"/>
      <c r="F29" s="29">
        <f t="shared" ref="F29:G29" si="3">F14+F21+F27-F28</f>
        <v>0</v>
      </c>
      <c r="G29" s="29">
        <f t="shared" si="3"/>
        <v>0</v>
      </c>
    </row>
    <row r="30" spans="1:7" ht="15.75" x14ac:dyDescent="0.25">
      <c r="A30" s="30"/>
      <c r="B30" s="31"/>
      <c r="C30" s="31"/>
      <c r="D30" s="31"/>
      <c r="E30" s="31"/>
      <c r="F30" s="31"/>
      <c r="G30" s="31"/>
    </row>
    <row r="31" spans="1:7" ht="15.75" x14ac:dyDescent="0.25">
      <c r="A31" s="114" t="s">
        <v>42</v>
      </c>
      <c r="B31" s="114"/>
      <c r="C31" s="114"/>
      <c r="D31" s="114"/>
      <c r="E31" s="114"/>
      <c r="F31" s="114"/>
      <c r="G31" s="114"/>
    </row>
    <row r="32" spans="1:7" ht="18" x14ac:dyDescent="0.25">
      <c r="A32" s="32"/>
      <c r="B32" s="33"/>
      <c r="C32" s="33"/>
      <c r="D32" s="33"/>
      <c r="E32" s="33"/>
      <c r="F32" s="33"/>
      <c r="G32" s="34"/>
    </row>
    <row r="33" spans="1:7" x14ac:dyDescent="0.25">
      <c r="A33" s="35"/>
      <c r="B33" s="36"/>
      <c r="C33" s="36"/>
      <c r="D33" s="37"/>
      <c r="E33" s="38"/>
      <c r="F33" s="3" t="s">
        <v>111</v>
      </c>
      <c r="G33" s="3" t="s">
        <v>112</v>
      </c>
    </row>
    <row r="34" spans="1:7" x14ac:dyDescent="0.25">
      <c r="A34" s="115" t="s">
        <v>46</v>
      </c>
      <c r="B34" s="116"/>
      <c r="C34" s="116"/>
      <c r="D34" s="116"/>
      <c r="E34" s="117"/>
      <c r="F34" s="28" t="e">
        <f>#REF!</f>
        <v>#REF!</v>
      </c>
      <c r="G34" s="28" t="e">
        <f>F37</f>
        <v>#REF!</v>
      </c>
    </row>
    <row r="35" spans="1:7" ht="28.5" customHeight="1" x14ac:dyDescent="0.25">
      <c r="A35" s="115" t="s">
        <v>49</v>
      </c>
      <c r="B35" s="116"/>
      <c r="C35" s="116"/>
      <c r="D35" s="116"/>
      <c r="E35" s="117"/>
      <c r="F35" s="28">
        <v>0</v>
      </c>
      <c r="G35" s="28">
        <v>0</v>
      </c>
    </row>
    <row r="36" spans="1:7" x14ac:dyDescent="0.25">
      <c r="A36" s="115" t="s">
        <v>50</v>
      </c>
      <c r="B36" s="118"/>
      <c r="C36" s="118"/>
      <c r="D36" s="118"/>
      <c r="E36" s="119"/>
      <c r="F36" s="28">
        <v>0</v>
      </c>
      <c r="G36" s="28">
        <v>0</v>
      </c>
    </row>
    <row r="37" spans="1:7" ht="15" customHeight="1" x14ac:dyDescent="0.25">
      <c r="A37" s="120" t="s">
        <v>47</v>
      </c>
      <c r="B37" s="121"/>
      <c r="C37" s="121"/>
      <c r="D37" s="121"/>
      <c r="E37" s="121"/>
      <c r="F37" s="23" t="e">
        <f t="shared" ref="F37:G37" si="4">F34-F35+F36</f>
        <v>#REF!</v>
      </c>
      <c r="G37" s="23" t="e">
        <f t="shared" si="4"/>
        <v>#REF!</v>
      </c>
    </row>
    <row r="38" spans="1:7" ht="17.25" customHeight="1" x14ac:dyDescent="0.25"/>
    <row r="39" spans="1:7" x14ac:dyDescent="0.25">
      <c r="A39" s="102" t="s">
        <v>24</v>
      </c>
      <c r="B39" s="103"/>
      <c r="C39" s="103"/>
      <c r="D39" s="103"/>
      <c r="E39" s="103"/>
      <c r="F39" s="103"/>
      <c r="G39" s="103"/>
    </row>
    <row r="40" spans="1:7" ht="9" customHeight="1" x14ac:dyDescent="0.25"/>
  </sheetData>
  <mergeCells count="24">
    <mergeCell ref="A20:E20"/>
    <mergeCell ref="A1:G1"/>
    <mergeCell ref="A3:G3"/>
    <mergeCell ref="A5:G5"/>
    <mergeCell ref="A8:E8"/>
    <mergeCell ref="A9:E9"/>
    <mergeCell ref="A10:E10"/>
    <mergeCell ref="A12:E12"/>
    <mergeCell ref="A13:E13"/>
    <mergeCell ref="A14:E14"/>
    <mergeCell ref="A16:G16"/>
    <mergeCell ref="A19:E19"/>
    <mergeCell ref="A39:G39"/>
    <mergeCell ref="A21:E21"/>
    <mergeCell ref="A22:E22"/>
    <mergeCell ref="A24:G24"/>
    <mergeCell ref="A27:E27"/>
    <mergeCell ref="A28:E28"/>
    <mergeCell ref="A29:E29"/>
    <mergeCell ref="A31:G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G27" sqref="G2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1.28515625" customWidth="1"/>
    <col min="4" max="5" width="25.28515625" style="84" customWidth="1"/>
  </cols>
  <sheetData>
    <row r="1" spans="1:7" ht="42" customHeight="1" x14ac:dyDescent="0.25">
      <c r="A1" s="124" t="s">
        <v>109</v>
      </c>
      <c r="B1" s="124"/>
      <c r="C1" s="124"/>
      <c r="D1" s="124"/>
      <c r="E1" s="124"/>
      <c r="F1" s="124"/>
      <c r="G1" s="124"/>
    </row>
    <row r="2" spans="1:7" ht="18" customHeight="1" x14ac:dyDescent="0.25">
      <c r="A2" s="4"/>
      <c r="B2" s="4"/>
      <c r="C2" s="4"/>
      <c r="D2" s="80"/>
      <c r="E2" s="80"/>
    </row>
    <row r="3" spans="1:7" ht="15.75" customHeight="1" x14ac:dyDescent="0.25">
      <c r="A3" s="124" t="s">
        <v>15</v>
      </c>
      <c r="B3" s="124"/>
      <c r="C3" s="124"/>
      <c r="D3" s="124"/>
      <c r="E3" s="124"/>
    </row>
    <row r="4" spans="1:7" ht="18" x14ac:dyDescent="0.25">
      <c r="A4" s="4"/>
      <c r="B4" s="4"/>
      <c r="C4" s="4"/>
      <c r="D4" s="80"/>
      <c r="E4" s="80"/>
    </row>
    <row r="5" spans="1:7" ht="18" customHeight="1" x14ac:dyDescent="0.25">
      <c r="A5" s="124" t="s">
        <v>4</v>
      </c>
      <c r="B5" s="124"/>
      <c r="C5" s="124"/>
      <c r="D5" s="124"/>
      <c r="E5" s="124"/>
    </row>
    <row r="6" spans="1:7" ht="18" x14ac:dyDescent="0.25">
      <c r="A6" s="4"/>
      <c r="B6" s="4"/>
      <c r="C6" s="4"/>
      <c r="D6" s="80"/>
      <c r="E6" s="80"/>
    </row>
    <row r="7" spans="1:7" ht="15.75" customHeight="1" x14ac:dyDescent="0.25">
      <c r="A7" s="124" t="s">
        <v>31</v>
      </c>
      <c r="B7" s="124"/>
      <c r="C7" s="124"/>
      <c r="D7" s="124"/>
      <c r="E7" s="124"/>
    </row>
    <row r="8" spans="1:7" ht="18" x14ac:dyDescent="0.25">
      <c r="A8" s="4"/>
      <c r="B8" s="4"/>
      <c r="C8" s="4"/>
      <c r="D8" s="80"/>
      <c r="E8" s="80"/>
    </row>
    <row r="9" spans="1:7" x14ac:dyDescent="0.25">
      <c r="A9" s="15" t="s">
        <v>5</v>
      </c>
      <c r="B9" s="14" t="s">
        <v>6</v>
      </c>
      <c r="C9" s="14" t="s">
        <v>3</v>
      </c>
      <c r="D9" s="81" t="s">
        <v>105</v>
      </c>
      <c r="E9" s="81" t="s">
        <v>102</v>
      </c>
    </row>
    <row r="10" spans="1:7" x14ac:dyDescent="0.25">
      <c r="A10" s="25"/>
      <c r="B10" s="26"/>
      <c r="C10" s="24" t="s">
        <v>0</v>
      </c>
      <c r="D10" s="79">
        <f>D11+D17</f>
        <v>1673173.6400000001</v>
      </c>
      <c r="E10" s="79">
        <f>E11+E17</f>
        <v>1682291.55</v>
      </c>
    </row>
    <row r="11" spans="1:7" ht="15.75" customHeight="1" x14ac:dyDescent="0.25">
      <c r="A11" s="8">
        <v>6</v>
      </c>
      <c r="B11" s="8"/>
      <c r="C11" s="8" t="s">
        <v>7</v>
      </c>
      <c r="D11" s="79">
        <f>D12+D13+D14+D15+D16</f>
        <v>1672973.6400000001</v>
      </c>
      <c r="E11" s="79">
        <f>E12+E13+E14+E15+E16</f>
        <v>1682091.55</v>
      </c>
    </row>
    <row r="12" spans="1:7" ht="25.5" x14ac:dyDescent="0.25">
      <c r="A12" s="8"/>
      <c r="B12" s="12">
        <v>63</v>
      </c>
      <c r="C12" s="12" t="s">
        <v>21</v>
      </c>
      <c r="D12" s="72">
        <v>1519100</v>
      </c>
      <c r="E12" s="72">
        <v>1519100</v>
      </c>
    </row>
    <row r="13" spans="1:7" x14ac:dyDescent="0.25">
      <c r="A13" s="8"/>
      <c r="B13" s="9">
        <v>64</v>
      </c>
      <c r="C13" s="10" t="s">
        <v>51</v>
      </c>
      <c r="D13" s="72">
        <v>50</v>
      </c>
      <c r="E13" s="72">
        <v>50</v>
      </c>
    </row>
    <row r="14" spans="1:7" x14ac:dyDescent="0.25">
      <c r="A14" s="8"/>
      <c r="B14" s="9">
        <v>65</v>
      </c>
      <c r="C14" s="10" t="s">
        <v>52</v>
      </c>
      <c r="D14" s="72">
        <v>9000</v>
      </c>
      <c r="E14" s="72">
        <v>9000</v>
      </c>
    </row>
    <row r="15" spans="1:7" ht="25.5" x14ac:dyDescent="0.25">
      <c r="A15" s="8"/>
      <c r="B15" s="9">
        <v>66</v>
      </c>
      <c r="C15" s="13" t="s">
        <v>53</v>
      </c>
      <c r="D15" s="72">
        <v>2650</v>
      </c>
      <c r="E15" s="72">
        <v>2650</v>
      </c>
    </row>
    <row r="16" spans="1:7" ht="25.5" x14ac:dyDescent="0.25">
      <c r="A16" s="8"/>
      <c r="B16" s="9">
        <v>67</v>
      </c>
      <c r="C16" s="12" t="s">
        <v>22</v>
      </c>
      <c r="D16" s="78">
        <v>142173.64000000001</v>
      </c>
      <c r="E16" s="78">
        <v>151291.54999999999</v>
      </c>
    </row>
    <row r="17" spans="1:5" x14ac:dyDescent="0.25">
      <c r="A17" s="8">
        <v>9</v>
      </c>
      <c r="B17" s="9"/>
      <c r="C17" s="62" t="s">
        <v>108</v>
      </c>
      <c r="D17" s="79">
        <v>200</v>
      </c>
      <c r="E17" s="79">
        <v>200</v>
      </c>
    </row>
    <row r="18" spans="1:5" x14ac:dyDescent="0.25">
      <c r="A18" s="39"/>
      <c r="B18" s="9">
        <v>92</v>
      </c>
      <c r="C18" s="12" t="s">
        <v>108</v>
      </c>
      <c r="D18" s="78">
        <v>200</v>
      </c>
      <c r="E18" s="78">
        <v>200</v>
      </c>
    </row>
    <row r="19" spans="1:5" ht="15.75" x14ac:dyDescent="0.25">
      <c r="A19" s="124" t="s">
        <v>32</v>
      </c>
      <c r="B19" s="124"/>
      <c r="C19" s="124"/>
      <c r="D19" s="124"/>
      <c r="E19" s="124"/>
    </row>
    <row r="20" spans="1:5" ht="18" x14ac:dyDescent="0.25">
      <c r="A20" s="4"/>
      <c r="B20" s="4"/>
      <c r="C20" s="4"/>
      <c r="D20" s="80"/>
      <c r="E20" s="80"/>
    </row>
    <row r="21" spans="1:5" x14ac:dyDescent="0.25">
      <c r="A21" s="15" t="s">
        <v>5</v>
      </c>
      <c r="B21" s="14" t="s">
        <v>6</v>
      </c>
      <c r="C21" s="14" t="s">
        <v>8</v>
      </c>
      <c r="D21" s="81" t="s">
        <v>102</v>
      </c>
      <c r="E21" s="81" t="s">
        <v>102</v>
      </c>
    </row>
    <row r="22" spans="1:5" x14ac:dyDescent="0.25">
      <c r="A22" s="25"/>
      <c r="B22" s="26"/>
      <c r="C22" s="24" t="s">
        <v>1</v>
      </c>
      <c r="D22" s="85">
        <f t="shared" ref="D22:E22" si="0">D23+D29</f>
        <v>1673173.6400000001</v>
      </c>
      <c r="E22" s="85">
        <f t="shared" si="0"/>
        <v>1682291.55</v>
      </c>
    </row>
    <row r="23" spans="1:5" ht="15.75" customHeight="1" x14ac:dyDescent="0.25">
      <c r="A23" s="8">
        <v>3</v>
      </c>
      <c r="B23" s="8"/>
      <c r="C23" s="8" t="s">
        <v>9</v>
      </c>
      <c r="D23" s="79">
        <f t="shared" ref="D23:E23" si="1">D24+D25+D26+D27</f>
        <v>1633337.6400000001</v>
      </c>
      <c r="E23" s="79">
        <f t="shared" si="1"/>
        <v>1635105.55</v>
      </c>
    </row>
    <row r="24" spans="1:5" ht="15.75" customHeight="1" x14ac:dyDescent="0.25">
      <c r="A24" s="8"/>
      <c r="B24" s="12">
        <v>31</v>
      </c>
      <c r="C24" s="12" t="s">
        <v>10</v>
      </c>
      <c r="D24" s="72">
        <v>1333000</v>
      </c>
      <c r="E24" s="72">
        <v>1333000</v>
      </c>
    </row>
    <row r="25" spans="1:5" x14ac:dyDescent="0.25">
      <c r="A25" s="9"/>
      <c r="B25" s="9">
        <v>32</v>
      </c>
      <c r="C25" s="9" t="s">
        <v>18</v>
      </c>
      <c r="D25" s="72">
        <v>264439.64</v>
      </c>
      <c r="E25" s="72">
        <v>266207.55</v>
      </c>
    </row>
    <row r="26" spans="1:5" x14ac:dyDescent="0.25">
      <c r="A26" s="9"/>
      <c r="B26" s="9">
        <v>34</v>
      </c>
      <c r="C26" s="10" t="s">
        <v>54</v>
      </c>
      <c r="D26" s="72">
        <v>398</v>
      </c>
      <c r="E26" s="72">
        <v>398</v>
      </c>
    </row>
    <row r="27" spans="1:5" x14ac:dyDescent="0.25">
      <c r="A27" s="9"/>
      <c r="B27" s="9">
        <v>37</v>
      </c>
      <c r="C27" s="10" t="s">
        <v>55</v>
      </c>
      <c r="D27" s="72">
        <v>35500</v>
      </c>
      <c r="E27" s="72">
        <v>35500</v>
      </c>
    </row>
    <row r="28" spans="1:5" x14ac:dyDescent="0.25">
      <c r="A28" s="9"/>
      <c r="B28" s="9">
        <v>38</v>
      </c>
      <c r="C28" s="10" t="s">
        <v>106</v>
      </c>
      <c r="D28" s="72">
        <v>0</v>
      </c>
      <c r="E28" s="72">
        <v>0</v>
      </c>
    </row>
    <row r="29" spans="1:5" x14ac:dyDescent="0.25">
      <c r="A29" s="11">
        <v>4</v>
      </c>
      <c r="B29" s="11"/>
      <c r="C29" s="16" t="s">
        <v>11</v>
      </c>
      <c r="D29" s="79">
        <v>39836</v>
      </c>
      <c r="E29" s="79">
        <v>47186</v>
      </c>
    </row>
    <row r="30" spans="1:5" ht="25.5" x14ac:dyDescent="0.25">
      <c r="A30" s="12"/>
      <c r="B30" s="12">
        <v>42</v>
      </c>
      <c r="C30" s="17" t="s">
        <v>23</v>
      </c>
      <c r="D30" s="72">
        <v>39836</v>
      </c>
      <c r="E30" s="72">
        <v>47186</v>
      </c>
    </row>
    <row r="31" spans="1:5" x14ac:dyDescent="0.25">
      <c r="A31" s="39"/>
      <c r="B31" s="60">
        <v>45</v>
      </c>
      <c r="C31" s="61" t="s">
        <v>107</v>
      </c>
      <c r="D31" s="78">
        <v>0</v>
      </c>
      <c r="E31" s="78">
        <v>0</v>
      </c>
    </row>
  </sheetData>
  <mergeCells count="5">
    <mergeCell ref="A19:E19"/>
    <mergeCell ref="A3:E3"/>
    <mergeCell ref="A5:E5"/>
    <mergeCell ref="A7:E7"/>
    <mergeCell ref="A1:G1"/>
  </mergeCells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workbookViewId="0">
      <selection activeCell="C28" sqref="C28"/>
    </sheetView>
  </sheetViews>
  <sheetFormatPr defaultRowHeight="15" x14ac:dyDescent="0.25"/>
  <cols>
    <col min="1" max="1" width="25.28515625" customWidth="1"/>
    <col min="2" max="3" width="25.28515625" style="84" customWidth="1"/>
    <col min="6" max="6" width="8.7109375" customWidth="1"/>
    <col min="7" max="7" width="9.140625" hidden="1" customWidth="1"/>
  </cols>
  <sheetData>
    <row r="1" spans="1:15" ht="63" customHeight="1" x14ac:dyDescent="0.25">
      <c r="A1" s="124" t="s">
        <v>109</v>
      </c>
      <c r="B1" s="124"/>
      <c r="C1" s="124"/>
      <c r="D1" s="124"/>
      <c r="E1" s="124"/>
      <c r="F1" s="124"/>
      <c r="G1" s="124"/>
    </row>
    <row r="2" spans="1:15" ht="18" customHeight="1" x14ac:dyDescent="0.25">
      <c r="A2" s="4"/>
      <c r="B2" s="80"/>
      <c r="C2" s="80"/>
    </row>
    <row r="3" spans="1:15" ht="15.75" customHeight="1" x14ac:dyDescent="0.25">
      <c r="A3" s="124"/>
      <c r="B3" s="124"/>
      <c r="C3" s="124"/>
    </row>
    <row r="4" spans="1:15" ht="18" x14ac:dyDescent="0.25">
      <c r="A4" s="4"/>
      <c r="B4" s="80"/>
      <c r="C4" s="80"/>
    </row>
    <row r="5" spans="1:15" x14ac:dyDescent="0.25">
      <c r="A5" s="15" t="s">
        <v>33</v>
      </c>
      <c r="B5" s="81" t="s">
        <v>102</v>
      </c>
      <c r="C5" s="81" t="s">
        <v>110</v>
      </c>
    </row>
    <row r="6" spans="1:15" x14ac:dyDescent="0.25">
      <c r="A6" s="27" t="s">
        <v>0</v>
      </c>
      <c r="B6" s="82">
        <f t="shared" ref="B6" si="0">B7+B10+B12+B14+B16+B18</f>
        <v>1673173.64</v>
      </c>
      <c r="C6" s="82">
        <f t="shared" ref="C6" si="1">C7+C10+C12+C14+C16+C18</f>
        <v>1682291.55</v>
      </c>
    </row>
    <row r="7" spans="1:15" x14ac:dyDescent="0.25">
      <c r="A7" s="16" t="s">
        <v>38</v>
      </c>
      <c r="B7" s="79">
        <f t="shared" ref="B7" si="2">B8+B9</f>
        <v>90477.64</v>
      </c>
      <c r="C7" s="79">
        <f t="shared" ref="C7" si="3">C8+C9</f>
        <v>99595.55</v>
      </c>
    </row>
    <row r="8" spans="1:15" x14ac:dyDescent="0.25">
      <c r="A8" s="10" t="s">
        <v>39</v>
      </c>
      <c r="B8" s="72">
        <v>31126</v>
      </c>
      <c r="C8" s="72">
        <v>31126</v>
      </c>
      <c r="N8" s="67"/>
      <c r="O8" s="67"/>
    </row>
    <row r="9" spans="1:15" x14ac:dyDescent="0.25">
      <c r="A9" s="9" t="s">
        <v>56</v>
      </c>
      <c r="B9" s="72">
        <v>59351.64</v>
      </c>
      <c r="C9" s="72">
        <v>68469.55</v>
      </c>
    </row>
    <row r="10" spans="1:15" x14ac:dyDescent="0.25">
      <c r="A10" s="18" t="s">
        <v>40</v>
      </c>
      <c r="B10" s="79">
        <v>800</v>
      </c>
      <c r="C10" s="79">
        <v>800</v>
      </c>
    </row>
    <row r="11" spans="1:15" x14ac:dyDescent="0.25">
      <c r="A11" s="9" t="s">
        <v>57</v>
      </c>
      <c r="B11" s="72">
        <v>800</v>
      </c>
      <c r="C11" s="72">
        <v>800</v>
      </c>
    </row>
    <row r="12" spans="1:15" ht="25.5" x14ac:dyDescent="0.25">
      <c r="A12" s="8" t="s">
        <v>36</v>
      </c>
      <c r="B12" s="83">
        <v>9000</v>
      </c>
      <c r="C12" s="83">
        <v>9000</v>
      </c>
    </row>
    <row r="13" spans="1:15" ht="25.5" x14ac:dyDescent="0.25">
      <c r="A13" s="13" t="s">
        <v>37</v>
      </c>
      <c r="B13" s="78">
        <v>9000</v>
      </c>
      <c r="C13" s="78">
        <v>9000</v>
      </c>
    </row>
    <row r="14" spans="1:15" x14ac:dyDescent="0.25">
      <c r="A14" s="27" t="s">
        <v>34</v>
      </c>
      <c r="B14" s="83">
        <v>1570796</v>
      </c>
      <c r="C14" s="83">
        <v>1570796</v>
      </c>
    </row>
    <row r="15" spans="1:15" x14ac:dyDescent="0.25">
      <c r="A15" s="10" t="s">
        <v>35</v>
      </c>
      <c r="B15" s="78">
        <v>1570796</v>
      </c>
      <c r="C15" s="78">
        <v>1570796</v>
      </c>
    </row>
    <row r="16" spans="1:15" x14ac:dyDescent="0.25">
      <c r="A16" s="10" t="s">
        <v>59</v>
      </c>
      <c r="B16" s="83">
        <v>1900</v>
      </c>
      <c r="C16" s="83">
        <v>1900</v>
      </c>
    </row>
    <row r="17" spans="1:5" x14ac:dyDescent="0.25">
      <c r="A17" s="10" t="s">
        <v>58</v>
      </c>
      <c r="B17" s="78">
        <v>1900</v>
      </c>
      <c r="C17" s="78">
        <v>1900</v>
      </c>
      <c r="D17" s="66"/>
    </row>
    <row r="18" spans="1:5" x14ac:dyDescent="0.25">
      <c r="A18" s="8" t="s">
        <v>100</v>
      </c>
      <c r="B18" s="83">
        <v>200</v>
      </c>
      <c r="C18" s="83">
        <v>200</v>
      </c>
      <c r="D18" s="48"/>
      <c r="E18" s="48"/>
    </row>
    <row r="19" spans="1:5" x14ac:dyDescent="0.25">
      <c r="A19" s="12" t="s">
        <v>101</v>
      </c>
      <c r="B19" s="78">
        <v>200</v>
      </c>
      <c r="C19" s="78">
        <v>200</v>
      </c>
    </row>
    <row r="21" spans="1:5" ht="15.75" customHeight="1" x14ac:dyDescent="0.25">
      <c r="A21" s="124"/>
      <c r="B21" s="124"/>
      <c r="C21" s="124"/>
    </row>
    <row r="22" spans="1:5" ht="18" x14ac:dyDescent="0.25">
      <c r="A22" s="4"/>
      <c r="B22" s="80"/>
      <c r="C22" s="80"/>
    </row>
    <row r="23" spans="1:5" x14ac:dyDescent="0.25">
      <c r="A23" s="15" t="s">
        <v>33</v>
      </c>
      <c r="B23" s="81" t="s">
        <v>102</v>
      </c>
      <c r="C23" s="81" t="s">
        <v>110</v>
      </c>
    </row>
    <row r="24" spans="1:5" x14ac:dyDescent="0.25">
      <c r="A24" s="27" t="s">
        <v>1</v>
      </c>
      <c r="B24" s="82">
        <f>B25+B28++B30+B32+B34</f>
        <v>1673173.64</v>
      </c>
      <c r="C24" s="82">
        <f>C25+C28++C30+C32+C34</f>
        <v>1682291.55</v>
      </c>
    </row>
    <row r="25" spans="1:5" ht="15.75" customHeight="1" x14ac:dyDescent="0.25">
      <c r="A25" s="16" t="s">
        <v>38</v>
      </c>
      <c r="B25" s="79">
        <f>B26+B27</f>
        <v>90477.64</v>
      </c>
      <c r="C25" s="79">
        <f>C26+C27</f>
        <v>99595.55</v>
      </c>
    </row>
    <row r="26" spans="1:5" x14ac:dyDescent="0.25">
      <c r="A26" s="10" t="s">
        <v>39</v>
      </c>
      <c r="B26" s="72">
        <v>31126</v>
      </c>
      <c r="C26" s="72">
        <v>31126</v>
      </c>
    </row>
    <row r="27" spans="1:5" x14ac:dyDescent="0.25">
      <c r="A27" s="9" t="s">
        <v>56</v>
      </c>
      <c r="B27" s="72">
        <v>59351.64</v>
      </c>
      <c r="C27" s="72">
        <v>68469.55</v>
      </c>
    </row>
    <row r="28" spans="1:5" x14ac:dyDescent="0.25">
      <c r="A28" s="16" t="s">
        <v>40</v>
      </c>
      <c r="B28" s="79">
        <v>1000</v>
      </c>
      <c r="C28" s="79">
        <v>1000</v>
      </c>
    </row>
    <row r="29" spans="1:5" x14ac:dyDescent="0.25">
      <c r="A29" s="10" t="s">
        <v>41</v>
      </c>
      <c r="B29" s="72">
        <v>1000</v>
      </c>
      <c r="C29" s="72">
        <v>1000</v>
      </c>
    </row>
    <row r="30" spans="1:5" ht="25.5" x14ac:dyDescent="0.25">
      <c r="A30" s="8" t="s">
        <v>36</v>
      </c>
      <c r="B30" s="83">
        <v>9000</v>
      </c>
      <c r="C30" s="83">
        <v>9000</v>
      </c>
    </row>
    <row r="31" spans="1:5" ht="25.5" x14ac:dyDescent="0.25">
      <c r="A31" s="13" t="s">
        <v>37</v>
      </c>
      <c r="B31" s="78">
        <v>9000</v>
      </c>
      <c r="C31" s="78">
        <v>9000</v>
      </c>
    </row>
    <row r="32" spans="1:5" x14ac:dyDescent="0.25">
      <c r="A32" s="27" t="s">
        <v>34</v>
      </c>
      <c r="B32" s="83">
        <v>1570796</v>
      </c>
      <c r="C32" s="83">
        <v>1570796</v>
      </c>
    </row>
    <row r="33" spans="1:3" x14ac:dyDescent="0.25">
      <c r="A33" s="10" t="s">
        <v>35</v>
      </c>
      <c r="B33" s="78">
        <v>1570796</v>
      </c>
      <c r="C33" s="78">
        <v>1570796</v>
      </c>
    </row>
    <row r="34" spans="1:3" x14ac:dyDescent="0.25">
      <c r="A34" s="10" t="s">
        <v>59</v>
      </c>
      <c r="B34" s="83">
        <v>1900</v>
      </c>
      <c r="C34" s="83">
        <v>1900</v>
      </c>
    </row>
    <row r="35" spans="1:3" x14ac:dyDescent="0.25">
      <c r="A35" s="10" t="s">
        <v>58</v>
      </c>
      <c r="B35" s="78">
        <v>1900</v>
      </c>
      <c r="C35" s="78">
        <v>1900</v>
      </c>
    </row>
  </sheetData>
  <mergeCells count="3">
    <mergeCell ref="A3:C3"/>
    <mergeCell ref="A21:C21"/>
    <mergeCell ref="A1:G1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workbookViewId="0">
      <selection activeCell="E13" sqref="E13:L13"/>
    </sheetView>
  </sheetViews>
  <sheetFormatPr defaultRowHeight="15" x14ac:dyDescent="0.25"/>
  <cols>
    <col min="1" max="4" width="25.28515625" customWidth="1"/>
    <col min="5" max="5" width="9.140625" style="67"/>
  </cols>
  <sheetData>
    <row r="1" spans="1:12" ht="51" customHeight="1" x14ac:dyDescent="0.25">
      <c r="A1" s="124" t="s">
        <v>109</v>
      </c>
      <c r="B1" s="124"/>
      <c r="C1" s="124"/>
      <c r="D1" s="124"/>
    </row>
    <row r="2" spans="1:12" ht="18" customHeight="1" x14ac:dyDescent="0.25">
      <c r="A2" s="68"/>
      <c r="B2" s="68"/>
      <c r="C2" s="68"/>
      <c r="D2" s="68"/>
    </row>
    <row r="3" spans="1:12" ht="15.75" x14ac:dyDescent="0.25">
      <c r="A3" s="124" t="s">
        <v>15</v>
      </c>
      <c r="B3" s="124"/>
      <c r="C3" s="124"/>
      <c r="D3" s="124"/>
    </row>
    <row r="4" spans="1:12" ht="18" x14ac:dyDescent="0.25">
      <c r="A4" s="68"/>
      <c r="B4" s="68"/>
      <c r="C4" s="68"/>
      <c r="D4" s="68"/>
    </row>
    <row r="5" spans="1:12" ht="18" customHeight="1" x14ac:dyDescent="0.25">
      <c r="A5" s="124" t="s">
        <v>4</v>
      </c>
      <c r="B5" s="133"/>
      <c r="C5" s="133"/>
      <c r="D5" s="133"/>
    </row>
    <row r="6" spans="1:12" ht="18" x14ac:dyDescent="0.25">
      <c r="A6" s="68"/>
      <c r="B6" s="68"/>
      <c r="C6" s="68"/>
      <c r="D6" s="68"/>
    </row>
    <row r="7" spans="1:12" ht="15.75" x14ac:dyDescent="0.25">
      <c r="A7" s="124" t="s">
        <v>12</v>
      </c>
      <c r="B7" s="134"/>
      <c r="C7" s="134"/>
      <c r="D7" s="134"/>
    </row>
    <row r="9" spans="1:12" x14ac:dyDescent="0.25">
      <c r="A9" s="15" t="s">
        <v>33</v>
      </c>
      <c r="B9" s="15" t="s">
        <v>102</v>
      </c>
      <c r="C9" s="15" t="s">
        <v>110</v>
      </c>
      <c r="D9" s="65"/>
    </row>
    <row r="10" spans="1:12" ht="15.75" customHeight="1" x14ac:dyDescent="0.25">
      <c r="A10" s="8" t="s">
        <v>13</v>
      </c>
      <c r="B10" s="79">
        <v>1673173.64</v>
      </c>
      <c r="C10" s="79">
        <v>1682291.55</v>
      </c>
      <c r="D10" s="63"/>
    </row>
    <row r="11" spans="1:12" ht="15.75" customHeight="1" x14ac:dyDescent="0.25">
      <c r="A11" s="8" t="s">
        <v>60</v>
      </c>
      <c r="B11" s="79">
        <v>1673173.64</v>
      </c>
      <c r="C11" s="79">
        <v>1682291.55</v>
      </c>
      <c r="D11" s="63"/>
    </row>
    <row r="12" spans="1:12" x14ac:dyDescent="0.25">
      <c r="A12" s="13" t="s">
        <v>61</v>
      </c>
      <c r="B12" s="72">
        <v>1601673.64</v>
      </c>
      <c r="C12" s="72">
        <v>1610791.55</v>
      </c>
      <c r="D12" s="64"/>
    </row>
    <row r="13" spans="1:12" ht="25.5" x14ac:dyDescent="0.25">
      <c r="A13" s="13" t="s">
        <v>62</v>
      </c>
      <c r="B13" s="72">
        <v>71500</v>
      </c>
      <c r="C13" s="72">
        <v>71500</v>
      </c>
      <c r="D13" s="64"/>
      <c r="E13" s="124"/>
      <c r="F13" s="124"/>
      <c r="G13" s="124"/>
      <c r="H13" s="124"/>
      <c r="I13" s="124"/>
      <c r="J13" s="124"/>
      <c r="K13" s="124"/>
      <c r="L13" s="124"/>
    </row>
    <row r="14" spans="1:12" ht="18" x14ac:dyDescent="0.25">
      <c r="A14" s="40"/>
      <c r="B14" s="40"/>
      <c r="C14" s="64"/>
      <c r="D14" s="64"/>
      <c r="E14" s="69"/>
      <c r="F14" s="4"/>
      <c r="G14" s="4"/>
      <c r="H14" s="4"/>
    </row>
    <row r="15" spans="1:12" ht="15.75" x14ac:dyDescent="0.25">
      <c r="A15" s="40"/>
      <c r="B15" s="40"/>
      <c r="C15" s="40"/>
      <c r="D15" s="40"/>
      <c r="E15" s="124"/>
      <c r="F15" s="124"/>
      <c r="G15" s="131"/>
      <c r="H15" s="131"/>
    </row>
    <row r="16" spans="1:12" ht="18" x14ac:dyDescent="0.25">
      <c r="E16" s="69"/>
      <c r="F16" s="4"/>
      <c r="G16" s="5"/>
      <c r="H16" s="5"/>
    </row>
    <row r="17" spans="5:8" ht="15.75" x14ac:dyDescent="0.25">
      <c r="E17" s="125"/>
      <c r="F17" s="125"/>
      <c r="G17" s="125"/>
      <c r="H17" s="125"/>
    </row>
    <row r="18" spans="5:8" ht="18" x14ac:dyDescent="0.25">
      <c r="E18" s="69"/>
      <c r="F18" s="4"/>
      <c r="G18" s="5"/>
      <c r="H18" s="5"/>
    </row>
    <row r="19" spans="5:8" ht="15.75" x14ac:dyDescent="0.25">
      <c r="E19" s="132"/>
      <c r="F19" s="132"/>
      <c r="G19" s="132"/>
      <c r="H19" s="132"/>
    </row>
  </sheetData>
  <mergeCells count="8">
    <mergeCell ref="E15:H15"/>
    <mergeCell ref="E17:H17"/>
    <mergeCell ref="E19:H19"/>
    <mergeCell ref="A1:D1"/>
    <mergeCell ref="A3:D3"/>
    <mergeCell ref="A5:D5"/>
    <mergeCell ref="A7:D7"/>
    <mergeCell ref="E13:L13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8"/>
  <sheetViews>
    <sheetView topLeftCell="A55" workbookViewId="0">
      <selection activeCell="F37" sqref="F37"/>
    </sheetView>
  </sheetViews>
  <sheetFormatPr defaultRowHeight="15" x14ac:dyDescent="0.25"/>
  <cols>
    <col min="1" max="1" width="8.140625" bestFit="1" customWidth="1"/>
    <col min="2" max="2" width="8.42578125" bestFit="1" customWidth="1"/>
    <col min="3" max="3" width="8.7109375" customWidth="1"/>
    <col min="4" max="4" width="30" customWidth="1"/>
    <col min="5" max="5" width="25.28515625" customWidth="1"/>
    <col min="6" max="6" width="24.5703125" customWidth="1"/>
    <col min="10" max="10" width="10" customWidth="1"/>
  </cols>
  <sheetData>
    <row r="1" spans="1:18" ht="42" customHeight="1" x14ac:dyDescent="0.25">
      <c r="A1" s="124" t="s">
        <v>109</v>
      </c>
      <c r="B1" s="124"/>
      <c r="C1" s="124"/>
      <c r="D1" s="124"/>
      <c r="E1" s="124"/>
      <c r="F1" s="124"/>
    </row>
    <row r="2" spans="1:18" ht="18" x14ac:dyDescent="0.25">
      <c r="A2" s="4"/>
      <c r="B2" s="4"/>
      <c r="C2" s="4"/>
      <c r="D2" s="4"/>
      <c r="E2" s="4"/>
    </row>
    <row r="3" spans="1:18" ht="18" customHeight="1" x14ac:dyDescent="0.25">
      <c r="A3" s="124" t="s">
        <v>14</v>
      </c>
      <c r="B3" s="125"/>
      <c r="C3" s="125"/>
      <c r="D3" s="125"/>
      <c r="E3" s="125"/>
    </row>
    <row r="4" spans="1:18" ht="18" x14ac:dyDescent="0.25">
      <c r="A4" s="4"/>
      <c r="B4" s="4"/>
      <c r="C4" s="4"/>
      <c r="D4" s="4"/>
      <c r="E4" s="4"/>
      <c r="M4" s="124"/>
      <c r="N4" s="124"/>
      <c r="O4" s="124"/>
      <c r="P4" s="124"/>
      <c r="Q4" s="124"/>
      <c r="R4" s="124"/>
    </row>
    <row r="5" spans="1:18" ht="18" x14ac:dyDescent="0.25">
      <c r="A5" s="153" t="s">
        <v>16</v>
      </c>
      <c r="B5" s="154"/>
      <c r="C5" s="155"/>
      <c r="D5" s="14" t="s">
        <v>17</v>
      </c>
      <c r="E5" s="15" t="s">
        <v>102</v>
      </c>
      <c r="F5" s="15" t="s">
        <v>110</v>
      </c>
      <c r="M5" s="4"/>
      <c r="N5" s="4"/>
      <c r="O5" s="4"/>
      <c r="P5" s="4"/>
      <c r="Q5" s="4"/>
    </row>
    <row r="6" spans="1:18" ht="25.5" x14ac:dyDescent="0.25">
      <c r="A6" s="167">
        <v>1001</v>
      </c>
      <c r="B6" s="168"/>
      <c r="C6" s="169"/>
      <c r="D6" s="59" t="s">
        <v>63</v>
      </c>
      <c r="E6" s="70">
        <f>E7+E11+E33+E70+E74+E83</f>
        <v>1673173.64</v>
      </c>
      <c r="F6" s="70">
        <f>F7+F11+F33+F70+F74+F83</f>
        <v>1682291.55</v>
      </c>
      <c r="M6" s="124"/>
      <c r="N6" s="125"/>
      <c r="O6" s="125"/>
      <c r="P6" s="125"/>
      <c r="Q6" s="125"/>
    </row>
    <row r="7" spans="1:18" ht="25.5" x14ac:dyDescent="0.25">
      <c r="A7" s="138" t="s">
        <v>64</v>
      </c>
      <c r="B7" s="156"/>
      <c r="C7" s="157"/>
      <c r="D7" s="56" t="s">
        <v>65</v>
      </c>
      <c r="E7" s="71">
        <v>2753</v>
      </c>
      <c r="F7" s="71">
        <v>2753</v>
      </c>
    </row>
    <row r="8" spans="1:18" x14ac:dyDescent="0.25">
      <c r="A8" s="158" t="s">
        <v>66</v>
      </c>
      <c r="B8" s="159"/>
      <c r="C8" s="160"/>
      <c r="D8" s="10" t="s">
        <v>67</v>
      </c>
      <c r="E8" s="72">
        <v>2753</v>
      </c>
      <c r="F8" s="72">
        <v>2753</v>
      </c>
    </row>
    <row r="9" spans="1:18" x14ac:dyDescent="0.25">
      <c r="A9" s="147">
        <v>3</v>
      </c>
      <c r="B9" s="148"/>
      <c r="C9" s="149"/>
      <c r="D9" s="43" t="s">
        <v>9</v>
      </c>
      <c r="E9" s="72">
        <v>2753</v>
      </c>
      <c r="F9" s="72">
        <v>2753</v>
      </c>
    </row>
    <row r="10" spans="1:18" x14ac:dyDescent="0.25">
      <c r="A10" s="135">
        <v>32</v>
      </c>
      <c r="B10" s="136"/>
      <c r="C10" s="137"/>
      <c r="D10" s="43" t="s">
        <v>18</v>
      </c>
      <c r="E10" s="72">
        <v>2753</v>
      </c>
      <c r="F10" s="72">
        <v>2753</v>
      </c>
    </row>
    <row r="11" spans="1:18" x14ac:dyDescent="0.25">
      <c r="A11" s="138" t="s">
        <v>68</v>
      </c>
      <c r="B11" s="139"/>
      <c r="C11" s="140"/>
      <c r="D11" s="56" t="s">
        <v>69</v>
      </c>
      <c r="E11" s="73">
        <f>E15+E18+E21</f>
        <v>71500</v>
      </c>
      <c r="F11" s="73">
        <f>F15+F18+F21</f>
        <v>71500</v>
      </c>
    </row>
    <row r="12" spans="1:18" x14ac:dyDescent="0.25">
      <c r="A12" s="141" t="s">
        <v>66</v>
      </c>
      <c r="B12" s="142"/>
      <c r="C12" s="143"/>
      <c r="D12" s="51" t="s">
        <v>67</v>
      </c>
      <c r="E12" s="74">
        <v>0</v>
      </c>
      <c r="F12" s="74">
        <v>0</v>
      </c>
    </row>
    <row r="13" spans="1:18" x14ac:dyDescent="0.25">
      <c r="A13" s="147">
        <v>3</v>
      </c>
      <c r="B13" s="148"/>
      <c r="C13" s="149"/>
      <c r="D13" s="43" t="s">
        <v>9</v>
      </c>
      <c r="E13" s="72">
        <v>0</v>
      </c>
      <c r="F13" s="72">
        <v>0</v>
      </c>
    </row>
    <row r="14" spans="1:18" x14ac:dyDescent="0.25">
      <c r="A14" s="135">
        <v>32</v>
      </c>
      <c r="B14" s="136"/>
      <c r="C14" s="137"/>
      <c r="D14" s="43" t="s">
        <v>18</v>
      </c>
      <c r="E14" s="72">
        <v>0</v>
      </c>
      <c r="F14" s="72">
        <v>0</v>
      </c>
    </row>
    <row r="15" spans="1:18" x14ac:dyDescent="0.25">
      <c r="A15" s="164" t="s">
        <v>70</v>
      </c>
      <c r="B15" s="165"/>
      <c r="C15" s="166"/>
      <c r="D15" s="49" t="s">
        <v>71</v>
      </c>
      <c r="E15" s="75">
        <v>2000</v>
      </c>
      <c r="F15" s="75">
        <v>2000</v>
      </c>
    </row>
    <row r="16" spans="1:18" x14ac:dyDescent="0.25">
      <c r="A16" s="147">
        <v>3</v>
      </c>
      <c r="B16" s="148"/>
      <c r="C16" s="149"/>
      <c r="D16" s="43" t="s">
        <v>9</v>
      </c>
      <c r="E16" s="72">
        <v>2000</v>
      </c>
      <c r="F16" s="72">
        <v>2000</v>
      </c>
    </row>
    <row r="17" spans="1:6" x14ac:dyDescent="0.25">
      <c r="A17" s="135">
        <v>32</v>
      </c>
      <c r="B17" s="136"/>
      <c r="C17" s="137"/>
      <c r="D17" s="43" t="s">
        <v>18</v>
      </c>
      <c r="E17" s="72">
        <v>2000</v>
      </c>
      <c r="F17" s="72">
        <v>2000</v>
      </c>
    </row>
    <row r="18" spans="1:6" ht="25.5" x14ac:dyDescent="0.25">
      <c r="A18" s="150" t="s">
        <v>72</v>
      </c>
      <c r="B18" s="151"/>
      <c r="C18" s="152"/>
      <c r="D18" s="50" t="s">
        <v>73</v>
      </c>
      <c r="E18" s="74">
        <v>4500</v>
      </c>
      <c r="F18" s="74">
        <v>4500</v>
      </c>
    </row>
    <row r="19" spans="1:6" x14ac:dyDescent="0.25">
      <c r="A19" s="147">
        <v>3</v>
      </c>
      <c r="B19" s="148"/>
      <c r="C19" s="149"/>
      <c r="D19" s="43" t="s">
        <v>9</v>
      </c>
      <c r="E19" s="72">
        <v>4500</v>
      </c>
      <c r="F19" s="72">
        <v>4500</v>
      </c>
    </row>
    <row r="20" spans="1:6" x14ac:dyDescent="0.25">
      <c r="A20" s="135">
        <v>32</v>
      </c>
      <c r="B20" s="136"/>
      <c r="C20" s="137"/>
      <c r="D20" s="43" t="s">
        <v>18</v>
      </c>
      <c r="E20" s="72">
        <v>4500</v>
      </c>
      <c r="F20" s="72">
        <v>4500</v>
      </c>
    </row>
    <row r="21" spans="1:6" x14ac:dyDescent="0.25">
      <c r="A21" s="161" t="s">
        <v>74</v>
      </c>
      <c r="B21" s="162"/>
      <c r="C21" s="163"/>
      <c r="D21" s="50" t="s">
        <v>75</v>
      </c>
      <c r="E21" s="74">
        <v>65000</v>
      </c>
      <c r="F21" s="74">
        <v>65000</v>
      </c>
    </row>
    <row r="22" spans="1:6" x14ac:dyDescent="0.25">
      <c r="A22" s="147">
        <v>3</v>
      </c>
      <c r="B22" s="148"/>
      <c r="C22" s="149"/>
      <c r="D22" s="43" t="s">
        <v>9</v>
      </c>
      <c r="E22" s="72">
        <v>65000</v>
      </c>
      <c r="F22" s="72">
        <v>65000</v>
      </c>
    </row>
    <row r="23" spans="1:6" x14ac:dyDescent="0.25">
      <c r="A23" s="135">
        <v>32</v>
      </c>
      <c r="B23" s="136"/>
      <c r="C23" s="137"/>
      <c r="D23" s="43" t="s">
        <v>18</v>
      </c>
      <c r="E23" s="72">
        <v>65000</v>
      </c>
      <c r="F23" s="72">
        <v>65000</v>
      </c>
    </row>
    <row r="24" spans="1:6" ht="25.5" x14ac:dyDescent="0.25">
      <c r="A24" s="161" t="s">
        <v>76</v>
      </c>
      <c r="B24" s="162"/>
      <c r="C24" s="163"/>
      <c r="D24" s="50" t="s">
        <v>77</v>
      </c>
      <c r="E24" s="74">
        <v>0</v>
      </c>
      <c r="F24" s="74">
        <v>0</v>
      </c>
    </row>
    <row r="25" spans="1:6" x14ac:dyDescent="0.25">
      <c r="A25" s="147">
        <v>3</v>
      </c>
      <c r="B25" s="148"/>
      <c r="C25" s="149"/>
      <c r="D25" s="43" t="s">
        <v>9</v>
      </c>
      <c r="E25" s="72">
        <v>0</v>
      </c>
      <c r="F25" s="72">
        <v>0</v>
      </c>
    </row>
    <row r="26" spans="1:6" x14ac:dyDescent="0.25">
      <c r="A26" s="135">
        <v>32</v>
      </c>
      <c r="B26" s="136"/>
      <c r="C26" s="137"/>
      <c r="D26" s="43" t="s">
        <v>18</v>
      </c>
      <c r="E26" s="72">
        <v>0</v>
      </c>
      <c r="F26" s="72">
        <v>0</v>
      </c>
    </row>
    <row r="27" spans="1:6" ht="38.25" x14ac:dyDescent="0.25">
      <c r="A27" s="150" t="s">
        <v>78</v>
      </c>
      <c r="B27" s="151"/>
      <c r="C27" s="152"/>
      <c r="D27" s="50" t="s">
        <v>79</v>
      </c>
      <c r="E27" s="74">
        <v>0</v>
      </c>
      <c r="F27" s="74">
        <v>0</v>
      </c>
    </row>
    <row r="28" spans="1:6" x14ac:dyDescent="0.25">
      <c r="A28" s="147">
        <v>3</v>
      </c>
      <c r="B28" s="148"/>
      <c r="C28" s="149"/>
      <c r="D28" s="43" t="s">
        <v>9</v>
      </c>
      <c r="E28" s="72">
        <v>0</v>
      </c>
      <c r="F28" s="72">
        <v>0</v>
      </c>
    </row>
    <row r="29" spans="1:6" x14ac:dyDescent="0.25">
      <c r="A29" s="135">
        <v>32</v>
      </c>
      <c r="B29" s="136"/>
      <c r="C29" s="137"/>
      <c r="D29" s="43" t="s">
        <v>18</v>
      </c>
      <c r="E29" s="72">
        <v>0</v>
      </c>
      <c r="F29" s="72">
        <v>0</v>
      </c>
    </row>
    <row r="30" spans="1:6" ht="25.5" x14ac:dyDescent="0.25">
      <c r="A30" s="144" t="s">
        <v>80</v>
      </c>
      <c r="B30" s="145"/>
      <c r="C30" s="146"/>
      <c r="D30" s="50" t="s">
        <v>81</v>
      </c>
      <c r="E30" s="74">
        <v>0</v>
      </c>
      <c r="F30" s="74">
        <v>0</v>
      </c>
    </row>
    <row r="31" spans="1:6" x14ac:dyDescent="0.25">
      <c r="A31" s="147">
        <v>3</v>
      </c>
      <c r="B31" s="148"/>
      <c r="C31" s="149"/>
      <c r="D31" s="43" t="s">
        <v>9</v>
      </c>
      <c r="E31" s="72">
        <v>0</v>
      </c>
      <c r="F31" s="72">
        <v>0</v>
      </c>
    </row>
    <row r="32" spans="1:6" x14ac:dyDescent="0.25">
      <c r="A32" s="135">
        <v>32</v>
      </c>
      <c r="B32" s="136"/>
      <c r="C32" s="137"/>
      <c r="D32" s="43" t="s">
        <v>18</v>
      </c>
      <c r="E32" s="72">
        <v>0</v>
      </c>
      <c r="F32" s="72">
        <v>0</v>
      </c>
    </row>
    <row r="33" spans="1:6" x14ac:dyDescent="0.25">
      <c r="A33" s="138" t="s">
        <v>82</v>
      </c>
      <c r="B33" s="139"/>
      <c r="C33" s="140"/>
      <c r="D33" s="56" t="s">
        <v>83</v>
      </c>
      <c r="E33" s="76">
        <f>E34+E37+E41+E46+E49+E58+E61+E65</f>
        <v>1503384.64</v>
      </c>
      <c r="F33" s="76">
        <f>F34+F37+F41+F46+F49+F58+F61+F65</f>
        <v>1505152.55</v>
      </c>
    </row>
    <row r="34" spans="1:6" x14ac:dyDescent="0.25">
      <c r="A34" s="141" t="s">
        <v>66</v>
      </c>
      <c r="B34" s="142"/>
      <c r="C34" s="143"/>
      <c r="D34" s="51" t="s">
        <v>67</v>
      </c>
      <c r="E34" s="77">
        <v>133</v>
      </c>
      <c r="F34" s="77">
        <v>133</v>
      </c>
    </row>
    <row r="35" spans="1:6" x14ac:dyDescent="0.25">
      <c r="A35" s="147">
        <v>3</v>
      </c>
      <c r="B35" s="148"/>
      <c r="C35" s="149"/>
      <c r="D35" s="43" t="s">
        <v>9</v>
      </c>
      <c r="E35" s="78">
        <v>133</v>
      </c>
      <c r="F35" s="78">
        <v>133</v>
      </c>
    </row>
    <row r="36" spans="1:6" x14ac:dyDescent="0.25">
      <c r="A36" s="135">
        <v>32</v>
      </c>
      <c r="B36" s="136"/>
      <c r="C36" s="137"/>
      <c r="D36" s="43" t="s">
        <v>18</v>
      </c>
      <c r="E36" s="78">
        <v>133</v>
      </c>
      <c r="F36" s="78">
        <v>133</v>
      </c>
    </row>
    <row r="37" spans="1:6" x14ac:dyDescent="0.25">
      <c r="A37" s="54" t="s">
        <v>84</v>
      </c>
      <c r="B37" s="52"/>
      <c r="C37" s="50"/>
      <c r="D37" s="50" t="s">
        <v>85</v>
      </c>
      <c r="E37" s="77">
        <v>39251.64</v>
      </c>
      <c r="F37" s="77">
        <v>41019.550000000003</v>
      </c>
    </row>
    <row r="38" spans="1:6" x14ac:dyDescent="0.25">
      <c r="A38" s="147">
        <v>3</v>
      </c>
      <c r="B38" s="148"/>
      <c r="C38" s="149"/>
      <c r="D38" s="43" t="s">
        <v>9</v>
      </c>
      <c r="E38" s="78">
        <v>39251.64</v>
      </c>
      <c r="F38" s="78">
        <v>41019.550000000003</v>
      </c>
    </row>
    <row r="39" spans="1:6" x14ac:dyDescent="0.25">
      <c r="A39" s="135">
        <v>32</v>
      </c>
      <c r="B39" s="136"/>
      <c r="C39" s="137"/>
      <c r="D39" s="43" t="s">
        <v>18</v>
      </c>
      <c r="E39" s="78">
        <v>38853.64</v>
      </c>
      <c r="F39" s="78">
        <v>40621.550000000003</v>
      </c>
    </row>
    <row r="40" spans="1:6" x14ac:dyDescent="0.25">
      <c r="A40" s="41">
        <v>34</v>
      </c>
      <c r="B40" s="42"/>
      <c r="C40" s="43"/>
      <c r="D40" s="43" t="s">
        <v>54</v>
      </c>
      <c r="E40" s="78">
        <v>398</v>
      </c>
      <c r="F40" s="78">
        <v>398</v>
      </c>
    </row>
    <row r="41" spans="1:6" x14ac:dyDescent="0.25">
      <c r="A41" s="55" t="s">
        <v>86</v>
      </c>
      <c r="B41" s="52"/>
      <c r="C41" s="50"/>
      <c r="D41" s="50" t="s">
        <v>87</v>
      </c>
      <c r="E41" s="74">
        <v>1000</v>
      </c>
      <c r="F41" s="74">
        <v>1000</v>
      </c>
    </row>
    <row r="42" spans="1:6" x14ac:dyDescent="0.25">
      <c r="A42" s="147">
        <v>3</v>
      </c>
      <c r="B42" s="148"/>
      <c r="C42" s="149"/>
      <c r="D42" s="43" t="s">
        <v>9</v>
      </c>
      <c r="E42" s="72">
        <v>700</v>
      </c>
      <c r="F42" s="72">
        <v>700</v>
      </c>
    </row>
    <row r="43" spans="1:6" x14ac:dyDescent="0.25">
      <c r="A43" s="135">
        <v>32</v>
      </c>
      <c r="B43" s="136"/>
      <c r="C43" s="137"/>
      <c r="D43" s="43" t="s">
        <v>18</v>
      </c>
      <c r="E43" s="72">
        <v>700</v>
      </c>
      <c r="F43" s="72">
        <v>700</v>
      </c>
    </row>
    <row r="44" spans="1:6" ht="25.5" x14ac:dyDescent="0.25">
      <c r="A44" s="42">
        <v>4</v>
      </c>
      <c r="B44" s="148"/>
      <c r="C44" s="119"/>
      <c r="D44" s="43" t="s">
        <v>11</v>
      </c>
      <c r="E44" s="72">
        <v>300</v>
      </c>
      <c r="F44" s="72">
        <v>300</v>
      </c>
    </row>
    <row r="45" spans="1:6" ht="25.5" x14ac:dyDescent="0.25">
      <c r="A45" s="148">
        <v>42</v>
      </c>
      <c r="B45" s="118"/>
      <c r="C45" s="119"/>
      <c r="D45" s="43" t="s">
        <v>23</v>
      </c>
      <c r="E45" s="72">
        <v>300</v>
      </c>
      <c r="F45" s="72">
        <v>300</v>
      </c>
    </row>
    <row r="46" spans="1:6" x14ac:dyDescent="0.25">
      <c r="A46" s="150" t="s">
        <v>70</v>
      </c>
      <c r="B46" s="151"/>
      <c r="C46" s="152"/>
      <c r="D46" s="50" t="s">
        <v>71</v>
      </c>
      <c r="E46" s="74">
        <v>7000</v>
      </c>
      <c r="F46" s="74">
        <v>7000</v>
      </c>
    </row>
    <row r="47" spans="1:6" x14ac:dyDescent="0.25">
      <c r="A47" s="147">
        <v>3</v>
      </c>
      <c r="B47" s="148"/>
      <c r="C47" s="149"/>
      <c r="D47" s="43" t="s">
        <v>9</v>
      </c>
      <c r="E47" s="72">
        <v>7000</v>
      </c>
      <c r="F47" s="72">
        <v>7000</v>
      </c>
    </row>
    <row r="48" spans="1:6" x14ac:dyDescent="0.25">
      <c r="A48" s="135">
        <v>32</v>
      </c>
      <c r="B48" s="136"/>
      <c r="C48" s="137"/>
      <c r="D48" s="43" t="s">
        <v>18</v>
      </c>
      <c r="E48" s="72">
        <v>7000</v>
      </c>
      <c r="F48" s="72">
        <v>7000</v>
      </c>
    </row>
    <row r="49" spans="1:6" x14ac:dyDescent="0.25">
      <c r="A49" s="52" t="s">
        <v>74</v>
      </c>
      <c r="B49" s="52"/>
      <c r="C49" s="50"/>
      <c r="D49" s="50" t="s">
        <v>88</v>
      </c>
      <c r="E49" s="77">
        <f>E50+E57</f>
        <v>1426600</v>
      </c>
      <c r="F49" s="77">
        <f>F50+F57</f>
        <v>1426600</v>
      </c>
    </row>
    <row r="50" spans="1:6" x14ac:dyDescent="0.25">
      <c r="A50" s="147">
        <v>3</v>
      </c>
      <c r="B50" s="148"/>
      <c r="C50" s="149"/>
      <c r="D50" s="43" t="s">
        <v>9</v>
      </c>
      <c r="E50" s="78">
        <v>1404000</v>
      </c>
      <c r="F50" s="78">
        <v>1404000</v>
      </c>
    </row>
    <row r="51" spans="1:6" x14ac:dyDescent="0.25">
      <c r="A51" s="41">
        <v>31</v>
      </c>
      <c r="B51" s="42"/>
      <c r="C51" s="43"/>
      <c r="D51" s="43" t="s">
        <v>10</v>
      </c>
      <c r="E51" s="78">
        <v>1265000</v>
      </c>
      <c r="F51" s="78">
        <v>1265000</v>
      </c>
    </row>
    <row r="52" spans="1:6" x14ac:dyDescent="0.25">
      <c r="A52" s="135">
        <v>32</v>
      </c>
      <c r="B52" s="136"/>
      <c r="C52" s="137"/>
      <c r="D52" s="43" t="s">
        <v>18</v>
      </c>
      <c r="E52" s="78">
        <v>104000</v>
      </c>
      <c r="F52" s="78">
        <v>104000</v>
      </c>
    </row>
    <row r="53" spans="1:6" x14ac:dyDescent="0.25">
      <c r="A53" s="41">
        <v>34</v>
      </c>
      <c r="B53" s="42"/>
      <c r="C53" s="43"/>
      <c r="D53" s="43" t="s">
        <v>54</v>
      </c>
      <c r="E53" s="78">
        <v>0</v>
      </c>
      <c r="F53" s="78">
        <v>0</v>
      </c>
    </row>
    <row r="54" spans="1:6" x14ac:dyDescent="0.25">
      <c r="A54" s="42">
        <v>37</v>
      </c>
      <c r="B54" s="42"/>
      <c r="C54" s="43"/>
      <c r="D54" s="43" t="s">
        <v>55</v>
      </c>
      <c r="E54" s="78">
        <v>35000</v>
      </c>
      <c r="F54" s="78">
        <v>35000</v>
      </c>
    </row>
    <row r="55" spans="1:6" x14ac:dyDescent="0.25">
      <c r="A55" s="42">
        <v>38</v>
      </c>
      <c r="B55" s="42"/>
      <c r="C55" s="43"/>
      <c r="D55" s="43" t="s">
        <v>103</v>
      </c>
      <c r="E55" s="78">
        <v>0</v>
      </c>
      <c r="F55" s="78">
        <v>0</v>
      </c>
    </row>
    <row r="56" spans="1:6" ht="25.5" x14ac:dyDescent="0.25">
      <c r="A56" s="42">
        <v>4</v>
      </c>
      <c r="B56" s="42"/>
      <c r="C56" s="43"/>
      <c r="D56" s="43" t="s">
        <v>11</v>
      </c>
      <c r="E56" s="72">
        <v>0</v>
      </c>
      <c r="F56" s="72">
        <v>0</v>
      </c>
    </row>
    <row r="57" spans="1:6" ht="25.5" x14ac:dyDescent="0.25">
      <c r="A57" s="42">
        <v>42</v>
      </c>
      <c r="B57" s="42"/>
      <c r="C57" s="43"/>
      <c r="D57" s="43" t="s">
        <v>23</v>
      </c>
      <c r="E57" s="72">
        <v>22600</v>
      </c>
      <c r="F57" s="72">
        <v>22600</v>
      </c>
    </row>
    <row r="58" spans="1:6" x14ac:dyDescent="0.25">
      <c r="A58" s="52" t="s">
        <v>89</v>
      </c>
      <c r="B58" s="52"/>
      <c r="C58" s="50"/>
      <c r="D58" s="50" t="s">
        <v>90</v>
      </c>
      <c r="E58" s="74">
        <v>20000</v>
      </c>
      <c r="F58" s="74">
        <v>20000</v>
      </c>
    </row>
    <row r="59" spans="1:6" x14ac:dyDescent="0.25">
      <c r="A59" s="147">
        <v>3</v>
      </c>
      <c r="B59" s="148"/>
      <c r="C59" s="149"/>
      <c r="D59" s="43" t="s">
        <v>9</v>
      </c>
      <c r="E59" s="72">
        <v>20000</v>
      </c>
      <c r="F59" s="72">
        <v>20000</v>
      </c>
    </row>
    <row r="60" spans="1:6" x14ac:dyDescent="0.25">
      <c r="A60" s="135">
        <v>32</v>
      </c>
      <c r="B60" s="136"/>
      <c r="C60" s="137"/>
      <c r="D60" s="43" t="s">
        <v>18</v>
      </c>
      <c r="E60" s="72">
        <v>20000</v>
      </c>
      <c r="F60" s="72">
        <v>20000</v>
      </c>
    </row>
    <row r="61" spans="1:6" ht="25.5" x14ac:dyDescent="0.25">
      <c r="A61" s="144" t="s">
        <v>80</v>
      </c>
      <c r="B61" s="145"/>
      <c r="C61" s="146"/>
      <c r="D61" s="50" t="s">
        <v>81</v>
      </c>
      <c r="E61" s="74">
        <v>7500</v>
      </c>
      <c r="F61" s="74">
        <v>7500</v>
      </c>
    </row>
    <row r="62" spans="1:6" x14ac:dyDescent="0.25">
      <c r="A62" s="147">
        <v>3</v>
      </c>
      <c r="B62" s="148"/>
      <c r="C62" s="149"/>
      <c r="D62" s="43" t="s">
        <v>9</v>
      </c>
      <c r="E62" s="72">
        <v>7500</v>
      </c>
      <c r="F62" s="72">
        <v>7500</v>
      </c>
    </row>
    <row r="63" spans="1:6" x14ac:dyDescent="0.25">
      <c r="A63" s="135">
        <v>32</v>
      </c>
      <c r="B63" s="136"/>
      <c r="C63" s="137"/>
      <c r="D63" s="43" t="s">
        <v>18</v>
      </c>
      <c r="E63" s="72">
        <v>7000</v>
      </c>
      <c r="F63" s="72">
        <v>7000</v>
      </c>
    </row>
    <row r="64" spans="1:6" x14ac:dyDescent="0.25">
      <c r="A64" s="44">
        <v>37</v>
      </c>
      <c r="B64" s="45"/>
      <c r="C64" s="46"/>
      <c r="D64" s="43" t="s">
        <v>55</v>
      </c>
      <c r="E64" s="72">
        <v>500</v>
      </c>
      <c r="F64" s="72">
        <v>500</v>
      </c>
    </row>
    <row r="65" spans="1:6" x14ac:dyDescent="0.25">
      <c r="A65" s="55" t="s">
        <v>91</v>
      </c>
      <c r="B65" s="52"/>
      <c r="C65" s="50"/>
      <c r="D65" s="50" t="s">
        <v>92</v>
      </c>
      <c r="E65" s="74">
        <v>1900</v>
      </c>
      <c r="F65" s="74">
        <v>1900</v>
      </c>
    </row>
    <row r="66" spans="1:6" x14ac:dyDescent="0.25">
      <c r="A66" s="147">
        <v>3</v>
      </c>
      <c r="B66" s="148"/>
      <c r="C66" s="149"/>
      <c r="D66" s="43" t="s">
        <v>9</v>
      </c>
      <c r="E66" s="72">
        <v>1400</v>
      </c>
      <c r="F66" s="72">
        <v>1400</v>
      </c>
    </row>
    <row r="67" spans="1:6" x14ac:dyDescent="0.25">
      <c r="A67" s="135">
        <v>32</v>
      </c>
      <c r="B67" s="136"/>
      <c r="C67" s="137"/>
      <c r="D67" s="43" t="s">
        <v>18</v>
      </c>
      <c r="E67" s="72">
        <v>1400</v>
      </c>
      <c r="F67" s="72">
        <v>1400</v>
      </c>
    </row>
    <row r="68" spans="1:6" ht="25.5" x14ac:dyDescent="0.25">
      <c r="A68" s="44">
        <v>4</v>
      </c>
      <c r="B68" s="45"/>
      <c r="C68" s="46"/>
      <c r="D68" s="43" t="s">
        <v>11</v>
      </c>
      <c r="E68" s="72">
        <v>500</v>
      </c>
      <c r="F68" s="72">
        <v>500</v>
      </c>
    </row>
    <row r="69" spans="1:6" ht="25.5" x14ac:dyDescent="0.25">
      <c r="A69" s="44">
        <v>42</v>
      </c>
      <c r="B69" s="45"/>
      <c r="C69" s="46"/>
      <c r="D69" s="43" t="s">
        <v>23</v>
      </c>
      <c r="E69" s="72">
        <v>500</v>
      </c>
      <c r="F69" s="72">
        <v>500</v>
      </c>
    </row>
    <row r="70" spans="1:6" ht="25.5" x14ac:dyDescent="0.25">
      <c r="A70" s="138" t="s">
        <v>93</v>
      </c>
      <c r="B70" s="139"/>
      <c r="C70" s="140"/>
      <c r="D70" s="56" t="s">
        <v>94</v>
      </c>
      <c r="E70" s="76">
        <v>500</v>
      </c>
      <c r="F70" s="76">
        <v>500</v>
      </c>
    </row>
    <row r="71" spans="1:6" x14ac:dyDescent="0.25">
      <c r="A71" s="141" t="s">
        <v>66</v>
      </c>
      <c r="B71" s="142"/>
      <c r="C71" s="143"/>
      <c r="D71" s="51" t="s">
        <v>67</v>
      </c>
      <c r="E71" s="74">
        <v>500</v>
      </c>
      <c r="F71" s="74">
        <v>500</v>
      </c>
    </row>
    <row r="72" spans="1:6" x14ac:dyDescent="0.25">
      <c r="A72" s="147">
        <v>3</v>
      </c>
      <c r="B72" s="148"/>
      <c r="C72" s="149"/>
      <c r="D72" s="43" t="s">
        <v>9</v>
      </c>
      <c r="E72" s="72">
        <v>500</v>
      </c>
      <c r="F72" s="72">
        <v>500</v>
      </c>
    </row>
    <row r="73" spans="1:6" x14ac:dyDescent="0.25">
      <c r="A73" s="135">
        <v>32</v>
      </c>
      <c r="B73" s="136"/>
      <c r="C73" s="137"/>
      <c r="D73" s="43" t="s">
        <v>18</v>
      </c>
      <c r="E73" s="72">
        <v>500</v>
      </c>
      <c r="F73" s="72">
        <v>500</v>
      </c>
    </row>
    <row r="74" spans="1:6" ht="38.25" x14ac:dyDescent="0.25">
      <c r="A74" s="138" t="s">
        <v>95</v>
      </c>
      <c r="B74" s="139"/>
      <c r="C74" s="57"/>
      <c r="D74" s="56" t="s">
        <v>96</v>
      </c>
      <c r="E74" s="76">
        <f>E75+E79</f>
        <v>68600</v>
      </c>
      <c r="F74" s="76">
        <f>F75+F79</f>
        <v>68600</v>
      </c>
    </row>
    <row r="75" spans="1:6" x14ac:dyDescent="0.25">
      <c r="A75" s="141" t="s">
        <v>66</v>
      </c>
      <c r="B75" s="142"/>
      <c r="C75" s="143"/>
      <c r="D75" s="51" t="s">
        <v>67</v>
      </c>
      <c r="E75" s="77">
        <v>27440</v>
      </c>
      <c r="F75" s="77">
        <v>27440</v>
      </c>
    </row>
    <row r="76" spans="1:6" x14ac:dyDescent="0.25">
      <c r="A76" s="147">
        <v>3</v>
      </c>
      <c r="B76" s="148"/>
      <c r="C76" s="149"/>
      <c r="D76" s="43" t="s">
        <v>9</v>
      </c>
      <c r="E76" s="72">
        <v>27440</v>
      </c>
      <c r="F76" s="72">
        <v>27440</v>
      </c>
    </row>
    <row r="77" spans="1:6" x14ac:dyDescent="0.25">
      <c r="A77" s="41">
        <v>31</v>
      </c>
      <c r="B77" s="42"/>
      <c r="C77" s="43"/>
      <c r="D77" s="43" t="s">
        <v>10</v>
      </c>
      <c r="E77" s="72">
        <v>27200</v>
      </c>
      <c r="F77" s="72">
        <v>27200</v>
      </c>
    </row>
    <row r="78" spans="1:6" x14ac:dyDescent="0.25">
      <c r="A78" s="135">
        <v>32</v>
      </c>
      <c r="B78" s="136"/>
      <c r="C78" s="137"/>
      <c r="D78" s="43" t="s">
        <v>18</v>
      </c>
      <c r="E78" s="72">
        <v>240</v>
      </c>
      <c r="F78" s="72">
        <v>240</v>
      </c>
    </row>
    <row r="79" spans="1:6" ht="25.5" x14ac:dyDescent="0.25">
      <c r="A79" s="55" t="s">
        <v>76</v>
      </c>
      <c r="B79" s="53"/>
      <c r="C79" s="50"/>
      <c r="D79" s="50" t="s">
        <v>99</v>
      </c>
      <c r="E79" s="74">
        <v>41160</v>
      </c>
      <c r="F79" s="74">
        <v>41160</v>
      </c>
    </row>
    <row r="80" spans="1:6" x14ac:dyDescent="0.25">
      <c r="A80" s="147">
        <v>3</v>
      </c>
      <c r="B80" s="148"/>
      <c r="C80" s="149"/>
      <c r="D80" s="43" t="s">
        <v>9</v>
      </c>
      <c r="E80" s="72">
        <v>41160</v>
      </c>
      <c r="F80" s="72">
        <v>41160</v>
      </c>
    </row>
    <row r="81" spans="1:6" x14ac:dyDescent="0.25">
      <c r="A81" s="41">
        <v>31</v>
      </c>
      <c r="B81" s="42"/>
      <c r="C81" s="43"/>
      <c r="D81" s="43" t="s">
        <v>10</v>
      </c>
      <c r="E81" s="72">
        <v>40800</v>
      </c>
      <c r="F81" s="72">
        <v>40800</v>
      </c>
    </row>
    <row r="82" spans="1:6" x14ac:dyDescent="0.25">
      <c r="A82" s="135">
        <v>32</v>
      </c>
      <c r="B82" s="136"/>
      <c r="C82" s="137"/>
      <c r="D82" s="43" t="s">
        <v>18</v>
      </c>
      <c r="E82" s="72">
        <v>360</v>
      </c>
      <c r="F82" s="72">
        <v>360</v>
      </c>
    </row>
    <row r="83" spans="1:6" ht="25.5" x14ac:dyDescent="0.25">
      <c r="A83" s="138" t="s">
        <v>97</v>
      </c>
      <c r="B83" s="139"/>
      <c r="C83" s="57"/>
      <c r="D83" s="56" t="s">
        <v>98</v>
      </c>
      <c r="E83" s="76">
        <f>E84+E90+E93</f>
        <v>26436</v>
      </c>
      <c r="F83" s="76">
        <f>F84+F90+F93</f>
        <v>33786</v>
      </c>
    </row>
    <row r="84" spans="1:6" x14ac:dyDescent="0.25">
      <c r="A84" s="54" t="s">
        <v>84</v>
      </c>
      <c r="B84" s="52"/>
      <c r="C84" s="50"/>
      <c r="D84" s="50" t="s">
        <v>85</v>
      </c>
      <c r="E84" s="74">
        <v>20100</v>
      </c>
      <c r="F84" s="74">
        <v>27450</v>
      </c>
    </row>
    <row r="85" spans="1:6" x14ac:dyDescent="0.25">
      <c r="A85" s="147">
        <v>3</v>
      </c>
      <c r="B85" s="148"/>
      <c r="C85" s="149"/>
      <c r="D85" s="43" t="s">
        <v>9</v>
      </c>
      <c r="E85" s="72">
        <v>10000</v>
      </c>
      <c r="F85" s="72">
        <v>10000</v>
      </c>
    </row>
    <row r="86" spans="1:6" x14ac:dyDescent="0.25">
      <c r="A86" s="135">
        <v>32</v>
      </c>
      <c r="B86" s="136"/>
      <c r="C86" s="137"/>
      <c r="D86" s="43" t="s">
        <v>18</v>
      </c>
      <c r="E86" s="72">
        <v>10000</v>
      </c>
      <c r="F86" s="72">
        <v>10000</v>
      </c>
    </row>
    <row r="87" spans="1:6" ht="25.5" x14ac:dyDescent="0.25">
      <c r="A87" s="147">
        <v>4</v>
      </c>
      <c r="B87" s="118"/>
      <c r="C87" s="119"/>
      <c r="D87" s="43" t="s">
        <v>11</v>
      </c>
      <c r="E87" s="72">
        <v>10100</v>
      </c>
      <c r="F87" s="72">
        <v>17450</v>
      </c>
    </row>
    <row r="88" spans="1:6" ht="25.5" x14ac:dyDescent="0.25">
      <c r="A88" s="147">
        <v>42</v>
      </c>
      <c r="B88" s="118"/>
      <c r="C88" s="119"/>
      <c r="D88" s="43" t="s">
        <v>23</v>
      </c>
      <c r="E88" s="72">
        <v>10100</v>
      </c>
      <c r="F88" s="72">
        <v>17450</v>
      </c>
    </row>
    <row r="89" spans="1:6" ht="25.5" x14ac:dyDescent="0.25">
      <c r="A89" s="147">
        <v>45</v>
      </c>
      <c r="B89" s="118"/>
      <c r="C89" s="119"/>
      <c r="D89" s="43" t="s">
        <v>104</v>
      </c>
      <c r="E89" s="72">
        <v>0</v>
      </c>
      <c r="F89" s="72">
        <v>0</v>
      </c>
    </row>
    <row r="90" spans="1:6" x14ac:dyDescent="0.25">
      <c r="A90" s="141" t="s">
        <v>66</v>
      </c>
      <c r="B90" s="142"/>
      <c r="C90" s="143"/>
      <c r="D90" s="51" t="s">
        <v>67</v>
      </c>
      <c r="E90" s="74">
        <v>300</v>
      </c>
      <c r="F90" s="74">
        <v>300</v>
      </c>
    </row>
    <row r="91" spans="1:6" ht="25.5" x14ac:dyDescent="0.25">
      <c r="A91" s="147">
        <v>4</v>
      </c>
      <c r="B91" s="118"/>
      <c r="C91" s="119"/>
      <c r="D91" s="43" t="s">
        <v>11</v>
      </c>
      <c r="E91" s="72">
        <v>300</v>
      </c>
      <c r="F91" s="72">
        <v>300</v>
      </c>
    </row>
    <row r="92" spans="1:6" ht="25.5" x14ac:dyDescent="0.25">
      <c r="A92" s="147">
        <v>42</v>
      </c>
      <c r="B92" s="118"/>
      <c r="C92" s="119"/>
      <c r="D92" s="43" t="s">
        <v>23</v>
      </c>
      <c r="E92" s="72">
        <v>300</v>
      </c>
      <c r="F92" s="72">
        <v>300</v>
      </c>
    </row>
    <row r="93" spans="1:6" ht="25.5" x14ac:dyDescent="0.25">
      <c r="A93" s="54" t="s">
        <v>76</v>
      </c>
      <c r="B93" s="58"/>
      <c r="C93" s="50"/>
      <c r="D93" s="50" t="s">
        <v>99</v>
      </c>
      <c r="E93" s="74">
        <v>6036</v>
      </c>
      <c r="F93" s="74">
        <v>6036</v>
      </c>
    </row>
    <row r="94" spans="1:6" ht="25.5" x14ac:dyDescent="0.25">
      <c r="A94" s="41">
        <v>4</v>
      </c>
      <c r="B94" s="42"/>
      <c r="C94" s="43"/>
      <c r="D94" s="43" t="s">
        <v>11</v>
      </c>
      <c r="E94" s="72">
        <v>6036</v>
      </c>
      <c r="F94" s="72">
        <v>6036</v>
      </c>
    </row>
    <row r="95" spans="1:6" ht="25.5" x14ac:dyDescent="0.25">
      <c r="A95" s="41">
        <v>42</v>
      </c>
      <c r="B95" s="42"/>
      <c r="C95" s="43"/>
      <c r="D95" s="43" t="s">
        <v>23</v>
      </c>
      <c r="E95" s="72">
        <v>6036</v>
      </c>
      <c r="F95" s="72">
        <v>6036</v>
      </c>
    </row>
    <row r="96" spans="1:6" x14ac:dyDescent="0.25">
      <c r="E96" s="47"/>
    </row>
    <row r="97" spans="5:5" x14ac:dyDescent="0.25">
      <c r="E97" s="47"/>
    </row>
    <row r="98" spans="5:5" x14ac:dyDescent="0.25">
      <c r="E98" s="47"/>
    </row>
  </sheetData>
  <mergeCells count="73">
    <mergeCell ref="A91:C91"/>
    <mergeCell ref="A92:C92"/>
    <mergeCell ref="A87:C87"/>
    <mergeCell ref="A89:C89"/>
    <mergeCell ref="A1:F1"/>
    <mergeCell ref="A19:C19"/>
    <mergeCell ref="A20:C20"/>
    <mergeCell ref="A21:C21"/>
    <mergeCell ref="A22:C22"/>
    <mergeCell ref="A13:C13"/>
    <mergeCell ref="A18:C18"/>
    <mergeCell ref="A14:C14"/>
    <mergeCell ref="A15:C15"/>
    <mergeCell ref="A16:C16"/>
    <mergeCell ref="A17:C17"/>
    <mergeCell ref="A6:C6"/>
    <mergeCell ref="A5:C5"/>
    <mergeCell ref="A3:E3"/>
    <mergeCell ref="A7:C7"/>
    <mergeCell ref="A28:C28"/>
    <mergeCell ref="A8:C8"/>
    <mergeCell ref="A9:C9"/>
    <mergeCell ref="A10:C10"/>
    <mergeCell ref="A11:C11"/>
    <mergeCell ref="A12:C12"/>
    <mergeCell ref="A24:C24"/>
    <mergeCell ref="A25:C25"/>
    <mergeCell ref="A26:C26"/>
    <mergeCell ref="A27:C27"/>
    <mergeCell ref="A23:C23"/>
    <mergeCell ref="A29:C29"/>
    <mergeCell ref="A30:C30"/>
    <mergeCell ref="A31:C31"/>
    <mergeCell ref="A32:C32"/>
    <mergeCell ref="A33:C33"/>
    <mergeCell ref="A43:C43"/>
    <mergeCell ref="B44:C44"/>
    <mergeCell ref="A45:C45"/>
    <mergeCell ref="A46:C46"/>
    <mergeCell ref="A34:C34"/>
    <mergeCell ref="A35:C35"/>
    <mergeCell ref="A36:C36"/>
    <mergeCell ref="A38:C38"/>
    <mergeCell ref="A39:C39"/>
    <mergeCell ref="A72:C72"/>
    <mergeCell ref="A90:C90"/>
    <mergeCell ref="A83:B83"/>
    <mergeCell ref="A73:C73"/>
    <mergeCell ref="A80:C80"/>
    <mergeCell ref="A82:C82"/>
    <mergeCell ref="A85:C85"/>
    <mergeCell ref="A88:C88"/>
    <mergeCell ref="A74:B74"/>
    <mergeCell ref="A86:C86"/>
    <mergeCell ref="A75:C75"/>
    <mergeCell ref="A76:C76"/>
    <mergeCell ref="A78:C78"/>
    <mergeCell ref="M4:R4"/>
    <mergeCell ref="M6:Q6"/>
    <mergeCell ref="A67:C67"/>
    <mergeCell ref="A70:C70"/>
    <mergeCell ref="A71:C71"/>
    <mergeCell ref="A60:C60"/>
    <mergeCell ref="A61:C61"/>
    <mergeCell ref="A62:C62"/>
    <mergeCell ref="A63:C63"/>
    <mergeCell ref="A66:C66"/>
    <mergeCell ref="A47:C47"/>
    <mergeCell ref="A48:C48"/>
    <mergeCell ref="A50:C50"/>
    <mergeCell ref="A52:C52"/>
    <mergeCell ref="A59:C59"/>
    <mergeCell ref="A42:C42"/>
  </mergeCells>
  <pageMargins left="0.7" right="0.7" top="0.75" bottom="0.75" header="0.3" footer="0.3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Prihodi i rashodi po izvorima</vt:lpstr>
      <vt:lpstr>Rashodi prema funkcijskoj kl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OSDT-Tomislav</cp:lastModifiedBy>
  <cp:lastPrinted>2023-10-03T17:30:35Z</cp:lastPrinted>
  <dcterms:created xsi:type="dcterms:W3CDTF">2022-08-12T12:51:27Z</dcterms:created>
  <dcterms:modified xsi:type="dcterms:W3CDTF">2025-03-28T11:18:37Z</dcterms:modified>
</cp:coreProperties>
</file>